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Лист1" sheetId="147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 iterate="1"/>
</workbook>
</file>

<file path=xl/calcChain.xml><?xml version="1.0" encoding="utf-8"?>
<calcChain xmlns="http://schemas.openxmlformats.org/spreadsheetml/2006/main">
  <c r="AR25" i="147"/>
  <c r="AS25"/>
  <c r="AT25"/>
  <c r="AU25"/>
  <c r="AV25"/>
  <c r="AW25"/>
  <c r="AX25"/>
  <c r="AY25"/>
  <c r="AZ25"/>
  <c r="BA25"/>
  <c r="BB25"/>
  <c r="BC25"/>
  <c r="AE25"/>
  <c r="AF25"/>
  <c r="AG25"/>
  <c r="AH25"/>
  <c r="AI25"/>
  <c r="AJ25"/>
  <c r="AK25"/>
  <c r="AL25"/>
  <c r="AM25"/>
  <c r="AN25"/>
  <c r="AO25"/>
  <c r="AP25"/>
  <c r="AD23" l="1"/>
  <c r="AQ23"/>
  <c r="AD24"/>
  <c r="AQ24"/>
  <c r="O25"/>
  <c r="P25"/>
  <c r="Q25"/>
  <c r="R25"/>
  <c r="S25"/>
  <c r="T25"/>
  <c r="U25"/>
  <c r="V25"/>
  <c r="W25"/>
  <c r="X25"/>
  <c r="Y25"/>
  <c r="Z25"/>
  <c r="N25"/>
  <c r="AA23"/>
  <c r="AA24"/>
  <c r="L25"/>
  <c r="J25"/>
  <c r="F25"/>
  <c r="D25"/>
  <c r="BD23" l="1"/>
  <c r="BD24"/>
  <c r="AC25" l="1"/>
  <c r="AB25"/>
  <c r="AQ22"/>
  <c r="AD22"/>
  <c r="AA22"/>
  <c r="BD22" l="1"/>
  <c r="AQ21"/>
  <c r="AD21"/>
  <c r="AA21"/>
  <c r="BD21" l="1"/>
  <c r="AA20" l="1"/>
  <c r="AA25" s="1"/>
  <c r="BC29"/>
  <c r="BB29"/>
  <c r="BA29"/>
  <c r="AY29"/>
  <c r="AX29"/>
  <c r="AW29"/>
  <c r="AV29"/>
  <c r="AU29"/>
  <c r="AT29"/>
  <c r="AS29"/>
  <c r="AR29"/>
  <c r="AP29"/>
  <c r="AO29"/>
  <c r="AN29"/>
  <c r="AM29"/>
  <c r="AL29"/>
  <c r="AK29"/>
  <c r="AJ29"/>
  <c r="AI29"/>
  <c r="AH29"/>
  <c r="AG29"/>
  <c r="AF29"/>
  <c r="AE29"/>
  <c r="AC29"/>
  <c r="AB29"/>
  <c r="Z29"/>
  <c r="Y29"/>
  <c r="X29"/>
  <c r="W29"/>
  <c r="V29"/>
  <c r="U29"/>
  <c r="T29"/>
  <c r="S29"/>
  <c r="R29"/>
  <c r="Q29"/>
  <c r="P29"/>
  <c r="O29"/>
  <c r="N29"/>
  <c r="L29"/>
  <c r="J29"/>
  <c r="F29"/>
  <c r="D29"/>
  <c r="AA29" l="1"/>
  <c r="AZ29"/>
  <c r="AD20"/>
  <c r="AD25" s="1"/>
  <c r="AQ20"/>
  <c r="AQ25" s="1"/>
  <c r="AQ29" l="1"/>
  <c r="BD20"/>
  <c r="BD25" s="1"/>
  <c r="AD29"/>
  <c r="BD29" l="1"/>
</calcChain>
</file>

<file path=xl/sharedStrings.xml><?xml version="1.0" encoding="utf-8"?>
<sst xmlns="http://schemas.openxmlformats.org/spreadsheetml/2006/main" count="101" uniqueCount="64">
  <si>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</si>
  <si>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</si>
  <si>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</si>
  <si>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</si>
  <si>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</si>
  <si>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</si>
  <si>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</si>
  <si>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</si>
  <si>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</si>
  <si>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</si>
  <si>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</si>
  <si>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</si>
  <si>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</si>
  <si>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</si>
  <si>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</si>
  <si>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</si>
  <si>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</si>
  <si>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</si>
  <si>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</si>
  <si>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</si>
  <si>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</si>
  <si>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</si>
  <si>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</si>
  <si>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</si>
  <si>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</si>
  <si>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</si>
  <si>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</si>
  <si>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</si>
  <si>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</si>
  <si>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</si>
  <si>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</si>
  <si>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</si>
  <si>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</si>
  <si>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</si>
  <si>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</si>
  <si>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</si>
  <si>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</si>
  <si>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</si>
  <si>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</si>
  <si>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</si>
  <si>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</si>
  <si>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</si>
  <si>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</si>
  <si>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</si>
  <si>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</si>
  <si>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ПАО "Совкомбанк"</t>
  </si>
  <si>
    <t>Информация о долговых обязательствах Беломорского муниципального округа Республики Карелия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</si>
  <si>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</si>
  <si>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3.</t>
  </si>
  <si>
    <t>АО "Первый Дортрансбанк"</t>
  </si>
  <si>
    <t>№  9800600003424000046-27-24 от 26.08.2024</t>
  </si>
  <si>
    <t>4.</t>
  </si>
  <si>
    <t>5.</t>
  </si>
  <si>
    <t>№ 9800600003425000039-18-25 от 11.08.2025</t>
  </si>
  <si>
    <t>Начальник отдела бюджета                                                                             /Отченаш Л.Ф./</t>
  </si>
  <si>
    <t xml:space="preserve"> № 9800600003425000067-31-25 от 06.10.2025</t>
  </si>
  <si>
    <t>ТБАНК № 9800600003425000098-48-25 от 18.11.2025</t>
  </si>
  <si>
    <t>Дортрансбанк № 9800600003425000099-47-25 от 18.11.2025</t>
  </si>
  <si>
    <t>АО "ТБАНК"</t>
  </si>
  <si>
    <t>Глава Беломорского муниципального округа                                                              /Филиппова И.В. /</t>
  </si>
  <si>
    <t>Объем муниципального долга на 01.01.2026</t>
  </si>
  <si>
    <t>по состоянию на 01 марта 2026 года</t>
  </si>
  <si>
    <t>Объем муниципального долга  на 01.03.2026</t>
  </si>
  <si>
    <t>Объем задолженности по процентам на 01.03.2026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</si>
</sst>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8"/>
  <sheetViews>
    <sheetView tabSelected="1" topLeftCell="AA19" workbookViewId="0">
      <selection activeCell="AR1" sqref="AR1:BC1048576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6.7109375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7.42578125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6.42578125" style="3" customWidth="1"/>
    <col min="28" max="28" width="14" style="3" customWidth="1"/>
    <col min="29" max="29" width="10.42578125" style="3" customWidth="1"/>
    <col min="30" max="30" width="16.42578125" style="4" customWidth="1"/>
    <col min="31" max="31" width="14.85546875" style="4" hidden="1" customWidth="1"/>
    <col min="32" max="32" width="16" style="4" hidden="1" customWidth="1"/>
    <col min="33" max="33" width="14.7109375" style="4" hidden="1" customWidth="1"/>
    <col min="34" max="34" width="14.28515625" style="4" hidden="1" customWidth="1"/>
    <col min="35" max="35" width="14.5703125" style="4" hidden="1" customWidth="1"/>
    <col min="36" max="36" width="15.8554687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5.1406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3" style="3" hidden="1" customWidth="1"/>
    <col min="56" max="56" width="13.42578125" style="3" customWidth="1"/>
    <col min="57" max="16384" width="9.140625" style="3"/>
  </cols>
  <sheetData>
    <row r="1" spans="1:56" ht="6.7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21" t="s">
        <v>47</v>
      </c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</row>
    <row r="4" spans="1:56" ht="7.5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</row>
    <row r="5" spans="1:56" ht="23.25" customHeight="1">
      <c r="A5" s="5"/>
      <c r="B5" s="50" t="s">
        <v>46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8" customHeight="1">
      <c r="A6" s="5"/>
      <c r="B6" s="51" t="s">
        <v>61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8.75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57" t="s">
        <v>43</v>
      </c>
    </row>
    <row r="8" spans="1:56" ht="15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118" t="s">
        <v>17</v>
      </c>
      <c r="B9" s="122" t="s">
        <v>26</v>
      </c>
      <c r="C9" s="118" t="s">
        <v>18</v>
      </c>
      <c r="D9" s="118" t="s">
        <v>27</v>
      </c>
      <c r="E9" s="100" t="s">
        <v>28</v>
      </c>
      <c r="F9" s="100" t="s">
        <v>29</v>
      </c>
      <c r="G9" s="118" t="s">
        <v>41</v>
      </c>
      <c r="H9" s="118" t="s">
        <v>30</v>
      </c>
      <c r="I9" s="118" t="s">
        <v>31</v>
      </c>
      <c r="J9" s="107" t="s">
        <v>60</v>
      </c>
      <c r="K9" s="107" t="s">
        <v>32</v>
      </c>
      <c r="L9" s="118" t="s">
        <v>42</v>
      </c>
      <c r="M9" s="107" t="s">
        <v>33</v>
      </c>
      <c r="N9" s="107" t="s">
        <v>34</v>
      </c>
      <c r="O9" s="117" t="s">
        <v>0</v>
      </c>
      <c r="P9" s="107" t="s">
        <v>1</v>
      </c>
      <c r="Q9" s="107" t="s">
        <v>2</v>
      </c>
      <c r="R9" s="107" t="s">
        <v>3</v>
      </c>
      <c r="S9" s="107" t="s">
        <v>4</v>
      </c>
      <c r="T9" s="117" t="s">
        <v>5</v>
      </c>
      <c r="U9" s="118" t="s">
        <v>6</v>
      </c>
      <c r="V9" s="118" t="s">
        <v>7</v>
      </c>
      <c r="W9" s="118" t="s">
        <v>8</v>
      </c>
      <c r="X9" s="118" t="s">
        <v>9</v>
      </c>
      <c r="Y9" s="107" t="s">
        <v>10</v>
      </c>
      <c r="Z9" s="119" t="s">
        <v>11</v>
      </c>
      <c r="AA9" s="120" t="s">
        <v>62</v>
      </c>
      <c r="AB9" s="120"/>
      <c r="AC9" s="106" t="s">
        <v>44</v>
      </c>
      <c r="AD9" s="107" t="s">
        <v>35</v>
      </c>
      <c r="AE9" s="103" t="s">
        <v>0</v>
      </c>
      <c r="AF9" s="103" t="s">
        <v>1</v>
      </c>
      <c r="AG9" s="103" t="s">
        <v>2</v>
      </c>
      <c r="AH9" s="103" t="s">
        <v>3</v>
      </c>
      <c r="AI9" s="103" t="s">
        <v>4</v>
      </c>
      <c r="AJ9" s="103" t="s">
        <v>5</v>
      </c>
      <c r="AK9" s="103" t="s">
        <v>6</v>
      </c>
      <c r="AL9" s="103" t="s">
        <v>7</v>
      </c>
      <c r="AM9" s="103" t="s">
        <v>8</v>
      </c>
      <c r="AN9" s="103" t="s">
        <v>9</v>
      </c>
      <c r="AO9" s="103" t="s">
        <v>10</v>
      </c>
      <c r="AP9" s="103" t="s">
        <v>11</v>
      </c>
      <c r="AQ9" s="107" t="s">
        <v>36</v>
      </c>
      <c r="AR9" s="114" t="s">
        <v>0</v>
      </c>
      <c r="AS9" s="103" t="s">
        <v>1</v>
      </c>
      <c r="AT9" s="103" t="s">
        <v>2</v>
      </c>
      <c r="AU9" s="103" t="s">
        <v>3</v>
      </c>
      <c r="AV9" s="103" t="s">
        <v>4</v>
      </c>
      <c r="AW9" s="114" t="s">
        <v>5</v>
      </c>
      <c r="AX9" s="103" t="s">
        <v>6</v>
      </c>
      <c r="AY9" s="103" t="s">
        <v>7</v>
      </c>
      <c r="AZ9" s="100" t="s">
        <v>8</v>
      </c>
      <c r="BA9" s="100" t="s">
        <v>9</v>
      </c>
      <c r="BB9" s="103" t="s">
        <v>10</v>
      </c>
      <c r="BC9" s="103" t="s">
        <v>11</v>
      </c>
      <c r="BD9" s="107" t="s">
        <v>63</v>
      </c>
    </row>
    <row r="10" spans="1:56" s="1" customFormat="1" ht="33" customHeight="1">
      <c r="A10" s="118"/>
      <c r="B10" s="122"/>
      <c r="C10" s="118"/>
      <c r="D10" s="118"/>
      <c r="E10" s="101"/>
      <c r="F10" s="101"/>
      <c r="G10" s="118"/>
      <c r="H10" s="118"/>
      <c r="I10" s="118"/>
      <c r="J10" s="107"/>
      <c r="K10" s="107"/>
      <c r="L10" s="118"/>
      <c r="M10" s="107"/>
      <c r="N10" s="107"/>
      <c r="O10" s="117"/>
      <c r="P10" s="107"/>
      <c r="Q10" s="107"/>
      <c r="R10" s="107"/>
      <c r="S10" s="107"/>
      <c r="T10" s="117"/>
      <c r="U10" s="118"/>
      <c r="V10" s="118"/>
      <c r="W10" s="118"/>
      <c r="X10" s="118"/>
      <c r="Y10" s="107"/>
      <c r="Z10" s="119"/>
      <c r="AA10" s="120"/>
      <c r="AB10" s="120"/>
      <c r="AC10" s="106"/>
      <c r="AD10" s="107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7"/>
      <c r="AR10" s="115"/>
      <c r="AS10" s="104"/>
      <c r="AT10" s="104"/>
      <c r="AU10" s="104"/>
      <c r="AV10" s="104"/>
      <c r="AW10" s="115"/>
      <c r="AX10" s="104"/>
      <c r="AY10" s="104"/>
      <c r="AZ10" s="101"/>
      <c r="BA10" s="101"/>
      <c r="BB10" s="104"/>
      <c r="BC10" s="104"/>
      <c r="BD10" s="107"/>
    </row>
    <row r="11" spans="1:56" s="1" customFormat="1" ht="87.75" customHeight="1">
      <c r="A11" s="118"/>
      <c r="B11" s="122"/>
      <c r="C11" s="118"/>
      <c r="D11" s="118"/>
      <c r="E11" s="102"/>
      <c r="F11" s="102"/>
      <c r="G11" s="118"/>
      <c r="H11" s="118"/>
      <c r="I11" s="118"/>
      <c r="J11" s="107"/>
      <c r="K11" s="107"/>
      <c r="L11" s="118"/>
      <c r="M11" s="107"/>
      <c r="N11" s="107"/>
      <c r="O11" s="117"/>
      <c r="P11" s="107"/>
      <c r="Q11" s="107"/>
      <c r="R11" s="107"/>
      <c r="S11" s="107"/>
      <c r="T11" s="117"/>
      <c r="U11" s="118"/>
      <c r="V11" s="118"/>
      <c r="W11" s="118"/>
      <c r="X11" s="118"/>
      <c r="Y11" s="107"/>
      <c r="Z11" s="119"/>
      <c r="AA11" s="63" t="s">
        <v>19</v>
      </c>
      <c r="AB11" s="81" t="s">
        <v>20</v>
      </c>
      <c r="AC11" s="106"/>
      <c r="AD11" s="107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7"/>
      <c r="AR11" s="116"/>
      <c r="AS11" s="105"/>
      <c r="AT11" s="105"/>
      <c r="AU11" s="105"/>
      <c r="AV11" s="105"/>
      <c r="AW11" s="116"/>
      <c r="AX11" s="105"/>
      <c r="AY11" s="105"/>
      <c r="AZ11" s="102"/>
      <c r="BA11" s="102"/>
      <c r="BB11" s="105"/>
      <c r="BC11" s="105"/>
      <c r="BD11" s="107"/>
    </row>
    <row r="12" spans="1:56" s="1" customFormat="1" ht="19.5" customHeight="1">
      <c r="A12" s="52">
        <v>1</v>
      </c>
      <c r="B12" s="52">
        <v>2</v>
      </c>
      <c r="C12" s="52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82">
        <v>14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53">
        <v>15</v>
      </c>
      <c r="AB12" s="54">
        <v>16</v>
      </c>
      <c r="AC12" s="52">
        <v>17</v>
      </c>
      <c r="AD12" s="55">
        <v>18</v>
      </c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>
        <v>19</v>
      </c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>
        <v>0</v>
      </c>
    </row>
    <row r="13" spans="1:56" ht="21" customHeight="1">
      <c r="A13" s="83" t="s">
        <v>21</v>
      </c>
      <c r="B13" s="84"/>
      <c r="C13" s="84"/>
      <c r="D13" s="84"/>
      <c r="E13" s="84"/>
      <c r="F13" s="84"/>
      <c r="G13" s="84"/>
      <c r="H13" s="10"/>
      <c r="I13" s="84"/>
      <c r="J13" s="84"/>
      <c r="K13" s="84"/>
      <c r="L13" s="84"/>
      <c r="M13" s="84"/>
      <c r="N13" s="11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12"/>
      <c r="AB13" s="84"/>
      <c r="AC13" s="84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5"/>
    </row>
    <row r="14" spans="1:56" ht="5.25" hidden="1" customHeight="1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ht="17.25" customHeight="1">
      <c r="A15" s="108" t="s">
        <v>13</v>
      </c>
      <c r="B15" s="109"/>
      <c r="C15" s="110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84"/>
      <c r="AB15" s="12"/>
      <c r="AC15" s="12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ht="23.25" customHeight="1">
      <c r="A16" s="83" t="s">
        <v>22</v>
      </c>
      <c r="B16" s="84"/>
      <c r="C16" s="84"/>
      <c r="D16" s="84"/>
      <c r="E16" s="84"/>
      <c r="F16" s="84"/>
      <c r="G16" s="84"/>
      <c r="H16" s="10"/>
      <c r="I16" s="84"/>
      <c r="J16" s="84"/>
      <c r="K16" s="84"/>
      <c r="L16" s="84"/>
      <c r="M16" s="84"/>
      <c r="N16" s="11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B16" s="84"/>
      <c r="AC16" s="84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5"/>
    </row>
    <row r="17" spans="1:56" ht="23.25" hidden="1" customHeight="1">
      <c r="A17" s="15" t="s">
        <v>15</v>
      </c>
      <c r="B17" s="87"/>
      <c r="C17" s="86"/>
      <c r="D17" s="16"/>
      <c r="E17" s="16"/>
      <c r="F17" s="16"/>
      <c r="G17" s="17"/>
      <c r="H17" s="60"/>
      <c r="I17" s="88"/>
      <c r="J17" s="18"/>
      <c r="K17" s="19"/>
      <c r="L17" s="20"/>
      <c r="M17" s="19"/>
      <c r="N17" s="18"/>
      <c r="O17" s="18"/>
      <c r="P17" s="18"/>
      <c r="Q17" s="18"/>
      <c r="R17" s="18"/>
      <c r="S17" s="21"/>
      <c r="T17" s="18"/>
      <c r="U17" s="18"/>
      <c r="V17" s="18"/>
      <c r="W17" s="18"/>
      <c r="X17" s="18"/>
      <c r="Y17" s="18"/>
      <c r="Z17" s="18"/>
      <c r="AA17" s="20"/>
      <c r="AB17" s="20"/>
      <c r="AC17" s="20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21"/>
      <c r="BC17" s="18"/>
      <c r="BD17" s="20"/>
    </row>
    <row r="18" spans="1:56" ht="17.25" customHeight="1">
      <c r="A18" s="111" t="s">
        <v>13</v>
      </c>
      <c r="B18" s="112"/>
      <c r="C18" s="113"/>
      <c r="D18" s="22"/>
      <c r="E18" s="22"/>
      <c r="F18" s="22"/>
      <c r="G18" s="23"/>
      <c r="H18" s="58"/>
      <c r="I18" s="24"/>
      <c r="J18" s="25"/>
      <c r="K18" s="26"/>
      <c r="L18" s="25"/>
      <c r="M18" s="26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</row>
    <row r="19" spans="1:56" ht="23.25" customHeight="1">
      <c r="A19" s="27" t="s">
        <v>14</v>
      </c>
      <c r="B19" s="5"/>
      <c r="C19" s="5"/>
      <c r="D19" s="28"/>
      <c r="E19" s="28"/>
      <c r="F19" s="28"/>
      <c r="G19" s="29"/>
      <c r="H19" s="59"/>
      <c r="I19" s="30"/>
      <c r="J19" s="31"/>
      <c r="K19" s="32"/>
      <c r="L19" s="31"/>
      <c r="M19" s="32"/>
      <c r="N19" s="33"/>
      <c r="O19" s="31"/>
      <c r="P19" s="31"/>
      <c r="Q19" s="31"/>
      <c r="R19" s="31"/>
      <c r="S19" s="31"/>
      <c r="T19" s="31"/>
      <c r="U19" s="31"/>
      <c r="V19" s="31"/>
      <c r="W19" s="33"/>
      <c r="X19" s="31"/>
      <c r="Y19" s="34"/>
      <c r="Z19" s="31"/>
      <c r="AA19" s="35"/>
      <c r="AB19" s="31"/>
      <c r="AC19" s="36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8"/>
      <c r="AS19" s="38"/>
      <c r="AT19" s="39"/>
      <c r="AU19" s="38"/>
      <c r="AV19" s="38"/>
      <c r="AW19" s="38"/>
      <c r="AX19" s="38"/>
      <c r="AY19" s="38"/>
      <c r="AZ19" s="38"/>
      <c r="BA19" s="38"/>
      <c r="BB19" s="38"/>
      <c r="BC19" s="38"/>
      <c r="BD19" s="40"/>
    </row>
    <row r="20" spans="1:56" s="5" customFormat="1" ht="54" customHeight="1">
      <c r="A20" s="71" t="s">
        <v>15</v>
      </c>
      <c r="B20" s="62" t="s">
        <v>50</v>
      </c>
      <c r="C20" s="41" t="s">
        <v>49</v>
      </c>
      <c r="D20" s="16">
        <v>30000000</v>
      </c>
      <c r="E20" s="16" t="s">
        <v>37</v>
      </c>
      <c r="F20" s="16">
        <v>30000000</v>
      </c>
      <c r="G20" s="19">
        <v>46263</v>
      </c>
      <c r="H20" s="60" t="s">
        <v>12</v>
      </c>
      <c r="I20" s="64">
        <v>21.750328</v>
      </c>
      <c r="J20" s="18">
        <v>30000000</v>
      </c>
      <c r="K20" s="19"/>
      <c r="L20" s="20"/>
      <c r="M20" s="92"/>
      <c r="N20" s="18">
        <v>0</v>
      </c>
      <c r="O20" s="18"/>
      <c r="P20" s="18"/>
      <c r="Q20" s="18"/>
      <c r="R20" s="18"/>
      <c r="S20" s="21"/>
      <c r="T20" s="18"/>
      <c r="U20" s="18"/>
      <c r="V20" s="18"/>
      <c r="W20" s="18"/>
      <c r="X20" s="18"/>
      <c r="Y20" s="21"/>
      <c r="Z20" s="18"/>
      <c r="AA20" s="18">
        <f t="shared" ref="AA20" si="0">J20+L20-N20</f>
        <v>30000000</v>
      </c>
      <c r="AB20" s="20">
        <v>0</v>
      </c>
      <c r="AC20" s="20">
        <v>0</v>
      </c>
      <c r="AD20" s="18">
        <f t="shared" ref="AD20" si="1">SUM(AE20:AP20)</f>
        <v>1054741.93</v>
      </c>
      <c r="AE20" s="76">
        <v>554186.43999999994</v>
      </c>
      <c r="AF20" s="18">
        <v>500555.49</v>
      </c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>
        <f t="shared" ref="AQ20" si="2">SUM(AR20:BC20)</f>
        <v>1054741.93</v>
      </c>
      <c r="AR20" s="76">
        <v>554186.43999999994</v>
      </c>
      <c r="AS20" s="18">
        <v>500555.49</v>
      </c>
      <c r="AT20" s="76"/>
      <c r="AU20" s="18"/>
      <c r="AV20" s="18"/>
      <c r="AW20" s="18"/>
      <c r="AX20" s="18"/>
      <c r="AY20" s="18"/>
      <c r="AZ20" s="18"/>
      <c r="BA20" s="18"/>
      <c r="BB20" s="18"/>
      <c r="BC20" s="18"/>
      <c r="BD20" s="20">
        <f t="shared" ref="BD20" si="3">(AC20+AD20-AQ20)</f>
        <v>0</v>
      </c>
    </row>
    <row r="21" spans="1:56" s="5" customFormat="1" ht="74.25" customHeight="1">
      <c r="A21" s="72" t="s">
        <v>16</v>
      </c>
      <c r="B21" s="62" t="s">
        <v>53</v>
      </c>
      <c r="C21" s="41" t="s">
        <v>25</v>
      </c>
      <c r="D21" s="73">
        <v>50000000</v>
      </c>
      <c r="E21" s="16" t="s">
        <v>37</v>
      </c>
      <c r="F21" s="73">
        <v>50000000</v>
      </c>
      <c r="G21" s="74">
        <v>46252</v>
      </c>
      <c r="H21" s="60" t="s">
        <v>12</v>
      </c>
      <c r="I21" s="75">
        <v>21.975000000000001</v>
      </c>
      <c r="J21" s="76">
        <v>50000000</v>
      </c>
      <c r="K21" s="78"/>
      <c r="L21" s="77"/>
      <c r="M21" s="78"/>
      <c r="N21" s="76">
        <v>0</v>
      </c>
      <c r="O21" s="76"/>
      <c r="P21" s="76"/>
      <c r="Q21" s="76"/>
      <c r="R21" s="76"/>
      <c r="S21" s="79"/>
      <c r="T21" s="76"/>
      <c r="U21" s="76"/>
      <c r="V21" s="76"/>
      <c r="W21" s="76"/>
      <c r="X21" s="76"/>
      <c r="Y21" s="79"/>
      <c r="Z21" s="76"/>
      <c r="AA21" s="76">
        <f t="shared" ref="AA21:AA24" si="4">J21+L21-N21</f>
        <v>50000000</v>
      </c>
      <c r="AB21" s="77">
        <v>0</v>
      </c>
      <c r="AC21" s="77">
        <v>0</v>
      </c>
      <c r="AD21" s="18">
        <f t="shared" ref="AD21:AD22" si="5">SUM(AE21:AP21)</f>
        <v>1866369.86</v>
      </c>
      <c r="AE21" s="76">
        <v>933184.93</v>
      </c>
      <c r="AF21" s="76">
        <v>933184.93</v>
      </c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18">
        <f t="shared" ref="AQ21:AQ22" si="6">SUM(AR21:BC21)</f>
        <v>1866369.86</v>
      </c>
      <c r="AR21" s="76">
        <v>933184.93</v>
      </c>
      <c r="AS21" s="76">
        <v>933184.93</v>
      </c>
      <c r="AT21" s="76"/>
      <c r="AU21" s="18"/>
      <c r="AV21" s="18"/>
      <c r="AW21" s="18"/>
      <c r="AX21" s="18"/>
      <c r="AY21" s="76"/>
      <c r="AZ21" s="76"/>
      <c r="BA21" s="76"/>
      <c r="BB21" s="76"/>
      <c r="BC21" s="76"/>
      <c r="BD21" s="20">
        <f t="shared" ref="BD21:BD22" si="7">(AC21+AD21-AQ21)</f>
        <v>0</v>
      </c>
    </row>
    <row r="22" spans="1:56" s="5" customFormat="1" ht="61.5" customHeight="1">
      <c r="A22" s="72" t="s">
        <v>48</v>
      </c>
      <c r="B22" s="62" t="s">
        <v>55</v>
      </c>
      <c r="C22" s="41" t="s">
        <v>45</v>
      </c>
      <c r="D22" s="73">
        <v>46600000</v>
      </c>
      <c r="E22" s="16" t="s">
        <v>37</v>
      </c>
      <c r="F22" s="73">
        <v>46600000</v>
      </c>
      <c r="G22" s="74">
        <v>46666</v>
      </c>
      <c r="H22" s="60" t="s">
        <v>12</v>
      </c>
      <c r="I22" s="75">
        <v>20.397500000000001</v>
      </c>
      <c r="J22" s="77">
        <v>46600000</v>
      </c>
      <c r="K22" s="78"/>
      <c r="L22" s="77"/>
      <c r="M22" s="78"/>
      <c r="N22" s="76">
        <v>0</v>
      </c>
      <c r="O22" s="76"/>
      <c r="P22" s="76"/>
      <c r="Q22" s="76"/>
      <c r="R22" s="76"/>
      <c r="S22" s="79"/>
      <c r="T22" s="76"/>
      <c r="U22" s="76"/>
      <c r="V22" s="76"/>
      <c r="W22" s="76"/>
      <c r="X22" s="76"/>
      <c r="Y22" s="79"/>
      <c r="Z22" s="76"/>
      <c r="AA22" s="76">
        <f t="shared" si="4"/>
        <v>46600000</v>
      </c>
      <c r="AB22" s="77">
        <v>0</v>
      </c>
      <c r="AC22" s="77">
        <v>0</v>
      </c>
      <c r="AD22" s="18">
        <f t="shared" si="5"/>
        <v>1614587.86</v>
      </c>
      <c r="AE22" s="76">
        <v>807293.93</v>
      </c>
      <c r="AF22" s="76">
        <v>807293.93</v>
      </c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18">
        <f t="shared" si="6"/>
        <v>1614587.86</v>
      </c>
      <c r="AR22" s="76">
        <v>807293.93</v>
      </c>
      <c r="AS22" s="76">
        <v>807293.93</v>
      </c>
      <c r="AT22" s="76"/>
      <c r="AU22" s="18"/>
      <c r="AV22" s="18"/>
      <c r="AW22" s="18"/>
      <c r="AX22" s="18"/>
      <c r="AY22" s="18"/>
      <c r="AZ22" s="76"/>
      <c r="BA22" s="76"/>
      <c r="BB22" s="76"/>
      <c r="BC22" s="76"/>
      <c r="BD22" s="20">
        <f t="shared" si="7"/>
        <v>0</v>
      </c>
    </row>
    <row r="23" spans="1:56" s="5" customFormat="1" ht="59.25" customHeight="1">
      <c r="A23" s="72" t="s">
        <v>51</v>
      </c>
      <c r="B23" s="62" t="s">
        <v>56</v>
      </c>
      <c r="C23" s="80" t="s">
        <v>58</v>
      </c>
      <c r="D23" s="73">
        <v>45000000</v>
      </c>
      <c r="E23" s="16" t="s">
        <v>37</v>
      </c>
      <c r="F23" s="73">
        <v>45000000</v>
      </c>
      <c r="G23" s="74">
        <v>46710</v>
      </c>
      <c r="H23" s="60" t="s">
        <v>12</v>
      </c>
      <c r="I23" s="75">
        <v>20.065000000000001</v>
      </c>
      <c r="J23" s="77">
        <v>45000000</v>
      </c>
      <c r="K23" s="78"/>
      <c r="L23" s="77"/>
      <c r="M23" s="78"/>
      <c r="N23" s="76">
        <v>0</v>
      </c>
      <c r="O23" s="76"/>
      <c r="P23" s="76"/>
      <c r="Q23" s="76"/>
      <c r="R23" s="76"/>
      <c r="S23" s="79"/>
      <c r="T23" s="76"/>
      <c r="U23" s="76"/>
      <c r="V23" s="76"/>
      <c r="W23" s="76"/>
      <c r="X23" s="76"/>
      <c r="Y23" s="79"/>
      <c r="Z23" s="76"/>
      <c r="AA23" s="76">
        <f t="shared" si="4"/>
        <v>45000000</v>
      </c>
      <c r="AB23" s="77">
        <v>0</v>
      </c>
      <c r="AC23" s="77">
        <v>0</v>
      </c>
      <c r="AD23" s="18">
        <f t="shared" ref="AD23:AD24" si="8">SUM(AE23:AP23)</f>
        <v>1533735.62</v>
      </c>
      <c r="AE23" s="76">
        <v>766867.81</v>
      </c>
      <c r="AF23" s="76">
        <v>766867.81</v>
      </c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18">
        <f t="shared" ref="AQ23:AQ24" si="9">SUM(AR23:BC23)</f>
        <v>1533735.62</v>
      </c>
      <c r="AR23" s="76">
        <v>766867.81</v>
      </c>
      <c r="AS23" s="76">
        <v>766867.81</v>
      </c>
      <c r="AT23" s="76"/>
      <c r="AU23" s="18"/>
      <c r="AV23" s="18"/>
      <c r="AW23" s="18"/>
      <c r="AX23" s="18"/>
      <c r="AY23" s="18"/>
      <c r="AZ23" s="76"/>
      <c r="BA23" s="76"/>
      <c r="BB23" s="76"/>
      <c r="BC23" s="76"/>
      <c r="BD23" s="20">
        <f t="shared" ref="BD23:BD24" si="10">(AC23+AD23-AQ23)</f>
        <v>0</v>
      </c>
    </row>
    <row r="24" spans="1:56" s="5" customFormat="1" ht="64.5" customHeight="1">
      <c r="A24" s="72" t="s">
        <v>52</v>
      </c>
      <c r="B24" s="62" t="s">
        <v>57</v>
      </c>
      <c r="C24" s="80" t="s">
        <v>49</v>
      </c>
      <c r="D24" s="73">
        <v>36500000</v>
      </c>
      <c r="E24" s="16" t="s">
        <v>37</v>
      </c>
      <c r="F24" s="73">
        <v>36500000</v>
      </c>
      <c r="G24" s="74">
        <v>46717</v>
      </c>
      <c r="H24" s="60" t="s">
        <v>12</v>
      </c>
      <c r="I24" s="75">
        <v>20.065000000000001</v>
      </c>
      <c r="J24" s="77">
        <v>36500000</v>
      </c>
      <c r="K24" s="78"/>
      <c r="L24" s="77"/>
      <c r="M24" s="78"/>
      <c r="N24" s="76">
        <v>0</v>
      </c>
      <c r="O24" s="76"/>
      <c r="P24" s="76"/>
      <c r="Q24" s="76"/>
      <c r="R24" s="76"/>
      <c r="S24" s="79"/>
      <c r="T24" s="76"/>
      <c r="U24" s="76"/>
      <c r="V24" s="76"/>
      <c r="W24" s="76"/>
      <c r="X24" s="76"/>
      <c r="Y24" s="79"/>
      <c r="Z24" s="76"/>
      <c r="AA24" s="76">
        <f t="shared" si="4"/>
        <v>36500000</v>
      </c>
      <c r="AB24" s="77">
        <v>0</v>
      </c>
      <c r="AC24" s="77">
        <v>0</v>
      </c>
      <c r="AD24" s="18">
        <f t="shared" si="8"/>
        <v>1244030</v>
      </c>
      <c r="AE24" s="76">
        <v>622015</v>
      </c>
      <c r="AF24" s="76">
        <v>622015</v>
      </c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18">
        <f t="shared" si="9"/>
        <v>1244030</v>
      </c>
      <c r="AR24" s="76">
        <v>622015</v>
      </c>
      <c r="AS24" s="76">
        <v>622015</v>
      </c>
      <c r="AT24" s="76"/>
      <c r="AU24" s="18"/>
      <c r="AV24" s="18"/>
      <c r="AW24" s="18"/>
      <c r="AX24" s="18"/>
      <c r="AY24" s="18"/>
      <c r="AZ24" s="76"/>
      <c r="BA24" s="76"/>
      <c r="BB24" s="76"/>
      <c r="BC24" s="76"/>
      <c r="BD24" s="20">
        <f t="shared" si="10"/>
        <v>0</v>
      </c>
    </row>
    <row r="25" spans="1:56" ht="23.25" customHeight="1">
      <c r="A25" s="93" t="s">
        <v>13</v>
      </c>
      <c r="B25" s="94"/>
      <c r="C25" s="95"/>
      <c r="D25" s="65">
        <f>SUM(D20:D24)</f>
        <v>208100000</v>
      </c>
      <c r="E25" s="65"/>
      <c r="F25" s="65">
        <f>SUM(F20:F24)</f>
        <v>208100000</v>
      </c>
      <c r="G25" s="66"/>
      <c r="H25" s="67"/>
      <c r="I25" s="68"/>
      <c r="J25" s="65">
        <f>SUM(J20:J24)</f>
        <v>208100000</v>
      </c>
      <c r="K25" s="70"/>
      <c r="L25" s="65">
        <f>SUM(L20:L24)</f>
        <v>0</v>
      </c>
      <c r="M25" s="70"/>
      <c r="N25" s="65">
        <f t="shared" ref="N25:AA25" si="11">SUM(N20:N24)</f>
        <v>0</v>
      </c>
      <c r="O25" s="65">
        <f t="shared" si="11"/>
        <v>0</v>
      </c>
      <c r="P25" s="65">
        <f t="shared" si="11"/>
        <v>0</v>
      </c>
      <c r="Q25" s="65">
        <f t="shared" si="11"/>
        <v>0</v>
      </c>
      <c r="R25" s="65">
        <f t="shared" si="11"/>
        <v>0</v>
      </c>
      <c r="S25" s="65">
        <f t="shared" si="11"/>
        <v>0</v>
      </c>
      <c r="T25" s="65">
        <f t="shared" si="11"/>
        <v>0</v>
      </c>
      <c r="U25" s="65">
        <f t="shared" si="11"/>
        <v>0</v>
      </c>
      <c r="V25" s="65">
        <f t="shared" si="11"/>
        <v>0</v>
      </c>
      <c r="W25" s="65">
        <f t="shared" si="11"/>
        <v>0</v>
      </c>
      <c r="X25" s="65">
        <f t="shared" si="11"/>
        <v>0</v>
      </c>
      <c r="Y25" s="65">
        <f t="shared" si="11"/>
        <v>0</v>
      </c>
      <c r="Z25" s="65">
        <f t="shared" si="11"/>
        <v>0</v>
      </c>
      <c r="AA25" s="65">
        <f t="shared" si="11"/>
        <v>208100000</v>
      </c>
      <c r="AB25" s="69">
        <f>SUM(AB20:AB22)</f>
        <v>0</v>
      </c>
      <c r="AC25" s="69">
        <f>SUM(AC20:AC22)</f>
        <v>0</v>
      </c>
      <c r="AD25" s="65">
        <f t="shared" ref="AD25:BC25" si="12">SUM(AD20:AD24)</f>
        <v>7313465.2700000005</v>
      </c>
      <c r="AE25" s="65">
        <f t="shared" si="12"/>
        <v>3683548.1100000003</v>
      </c>
      <c r="AF25" s="65">
        <f t="shared" si="12"/>
        <v>3629917.16</v>
      </c>
      <c r="AG25" s="65">
        <f t="shared" si="12"/>
        <v>0</v>
      </c>
      <c r="AH25" s="65">
        <f t="shared" si="12"/>
        <v>0</v>
      </c>
      <c r="AI25" s="65">
        <f t="shared" si="12"/>
        <v>0</v>
      </c>
      <c r="AJ25" s="65">
        <f t="shared" si="12"/>
        <v>0</v>
      </c>
      <c r="AK25" s="65">
        <f t="shared" si="12"/>
        <v>0</v>
      </c>
      <c r="AL25" s="65">
        <f t="shared" si="12"/>
        <v>0</v>
      </c>
      <c r="AM25" s="65">
        <f t="shared" si="12"/>
        <v>0</v>
      </c>
      <c r="AN25" s="65">
        <f t="shared" si="12"/>
        <v>0</v>
      </c>
      <c r="AO25" s="65">
        <f t="shared" si="12"/>
        <v>0</v>
      </c>
      <c r="AP25" s="65">
        <f t="shared" si="12"/>
        <v>0</v>
      </c>
      <c r="AQ25" s="65">
        <f t="shared" si="12"/>
        <v>7313465.2700000005</v>
      </c>
      <c r="AR25" s="65">
        <f t="shared" si="12"/>
        <v>3683548.1100000003</v>
      </c>
      <c r="AS25" s="65">
        <f t="shared" si="12"/>
        <v>3629917.16</v>
      </c>
      <c r="AT25" s="65">
        <f t="shared" si="12"/>
        <v>0</v>
      </c>
      <c r="AU25" s="65">
        <f t="shared" si="12"/>
        <v>0</v>
      </c>
      <c r="AV25" s="65">
        <f t="shared" si="12"/>
        <v>0</v>
      </c>
      <c r="AW25" s="65">
        <f t="shared" si="12"/>
        <v>0</v>
      </c>
      <c r="AX25" s="65">
        <f t="shared" si="12"/>
        <v>0</v>
      </c>
      <c r="AY25" s="65">
        <f t="shared" si="12"/>
        <v>0</v>
      </c>
      <c r="AZ25" s="65">
        <f t="shared" si="12"/>
        <v>0</v>
      </c>
      <c r="BA25" s="65">
        <f t="shared" si="12"/>
        <v>0</v>
      </c>
      <c r="BB25" s="65">
        <f t="shared" si="12"/>
        <v>0</v>
      </c>
      <c r="BC25" s="65">
        <f t="shared" si="12"/>
        <v>0</v>
      </c>
      <c r="BD25" s="69">
        <f>SUM(BD20:BD22)</f>
        <v>0</v>
      </c>
    </row>
    <row r="26" spans="1:56" ht="15.75" customHeight="1">
      <c r="A26" s="83" t="s">
        <v>23</v>
      </c>
      <c r="B26" s="84"/>
      <c r="C26" s="84"/>
      <c r="D26" s="84"/>
      <c r="E26" s="84"/>
      <c r="F26" s="84"/>
      <c r="G26" s="84"/>
      <c r="H26" s="84"/>
      <c r="I26" s="84"/>
      <c r="J26" s="42"/>
      <c r="K26" s="84"/>
      <c r="L26" s="42"/>
      <c r="M26" s="84"/>
      <c r="N26" s="43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4"/>
      <c r="AB26" s="42"/>
      <c r="AC26" s="43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5"/>
    </row>
    <row r="27" spans="1:56" ht="8.25" customHeight="1">
      <c r="A27" s="12"/>
      <c r="B27" s="12"/>
      <c r="C27" s="12"/>
      <c r="D27" s="12"/>
      <c r="E27" s="12"/>
      <c r="F27" s="12"/>
      <c r="G27" s="12"/>
      <c r="H27" s="12"/>
      <c r="I27" s="12"/>
      <c r="J27" s="44"/>
      <c r="K27" s="12"/>
      <c r="L27" s="44"/>
      <c r="M27" s="12"/>
      <c r="N27" s="46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25"/>
      <c r="AB27" s="44"/>
      <c r="AC27" s="44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</row>
    <row r="28" spans="1:56" ht="12" customHeight="1">
      <c r="A28" s="96" t="s">
        <v>13</v>
      </c>
      <c r="B28" s="97"/>
      <c r="C28" s="98"/>
      <c r="D28" s="22"/>
      <c r="E28" s="22"/>
      <c r="F28" s="22"/>
      <c r="G28" s="23"/>
      <c r="H28" s="23"/>
      <c r="I28" s="24"/>
      <c r="J28" s="25"/>
      <c r="K28" s="26"/>
      <c r="L28" s="25"/>
      <c r="M28" s="26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3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</row>
    <row r="29" spans="1:56" s="49" customFormat="1" ht="23.25" customHeight="1">
      <c r="A29" s="96" t="s">
        <v>24</v>
      </c>
      <c r="B29" s="97"/>
      <c r="C29" s="98"/>
      <c r="D29" s="22">
        <f>D18+D25</f>
        <v>208100000</v>
      </c>
      <c r="E29" s="22"/>
      <c r="F29" s="22">
        <f>F18+F25</f>
        <v>208100000</v>
      </c>
      <c r="G29" s="47"/>
      <c r="H29" s="48"/>
      <c r="I29" s="24"/>
      <c r="J29" s="22">
        <f>J18+J25</f>
        <v>208100000</v>
      </c>
      <c r="K29" s="26"/>
      <c r="L29" s="22">
        <f>L25+L18</f>
        <v>0</v>
      </c>
      <c r="M29" s="26"/>
      <c r="N29" s="22">
        <f t="shared" ref="N29:BD29" si="13">N18+N25</f>
        <v>0</v>
      </c>
      <c r="O29" s="22">
        <f t="shared" si="13"/>
        <v>0</v>
      </c>
      <c r="P29" s="22">
        <f t="shared" si="13"/>
        <v>0</v>
      </c>
      <c r="Q29" s="22">
        <f t="shared" si="13"/>
        <v>0</v>
      </c>
      <c r="R29" s="22">
        <f t="shared" si="13"/>
        <v>0</v>
      </c>
      <c r="S29" s="22">
        <f t="shared" si="13"/>
        <v>0</v>
      </c>
      <c r="T29" s="22">
        <f t="shared" si="13"/>
        <v>0</v>
      </c>
      <c r="U29" s="22">
        <f t="shared" si="13"/>
        <v>0</v>
      </c>
      <c r="V29" s="22">
        <f t="shared" si="13"/>
        <v>0</v>
      </c>
      <c r="W29" s="22">
        <f t="shared" si="13"/>
        <v>0</v>
      </c>
      <c r="X29" s="22">
        <f t="shared" si="13"/>
        <v>0</v>
      </c>
      <c r="Y29" s="22">
        <f t="shared" si="13"/>
        <v>0</v>
      </c>
      <c r="Z29" s="22">
        <f t="shared" si="13"/>
        <v>0</v>
      </c>
      <c r="AA29" s="89">
        <f t="shared" si="13"/>
        <v>208100000</v>
      </c>
      <c r="AB29" s="25">
        <f t="shared" si="13"/>
        <v>0</v>
      </c>
      <c r="AC29" s="25">
        <f t="shared" si="13"/>
        <v>0</v>
      </c>
      <c r="AD29" s="25">
        <f t="shared" si="13"/>
        <v>7313465.2700000005</v>
      </c>
      <c r="AE29" s="25">
        <f t="shared" si="13"/>
        <v>3683548.1100000003</v>
      </c>
      <c r="AF29" s="25">
        <f t="shared" si="13"/>
        <v>3629917.16</v>
      </c>
      <c r="AG29" s="25">
        <f t="shared" si="13"/>
        <v>0</v>
      </c>
      <c r="AH29" s="25">
        <f t="shared" si="13"/>
        <v>0</v>
      </c>
      <c r="AI29" s="25">
        <f t="shared" si="13"/>
        <v>0</v>
      </c>
      <c r="AJ29" s="25">
        <f t="shared" si="13"/>
        <v>0</v>
      </c>
      <c r="AK29" s="25">
        <f t="shared" si="13"/>
        <v>0</v>
      </c>
      <c r="AL29" s="25">
        <f t="shared" si="13"/>
        <v>0</v>
      </c>
      <c r="AM29" s="25">
        <f t="shared" si="13"/>
        <v>0</v>
      </c>
      <c r="AN29" s="25">
        <f t="shared" si="13"/>
        <v>0</v>
      </c>
      <c r="AO29" s="25">
        <f t="shared" si="13"/>
        <v>0</v>
      </c>
      <c r="AP29" s="25">
        <f t="shared" si="13"/>
        <v>0</v>
      </c>
      <c r="AQ29" s="25">
        <f t="shared" si="13"/>
        <v>7313465.2700000005</v>
      </c>
      <c r="AR29" s="25">
        <f t="shared" si="13"/>
        <v>3683548.1100000003</v>
      </c>
      <c r="AS29" s="25">
        <f t="shared" si="13"/>
        <v>3629917.16</v>
      </c>
      <c r="AT29" s="25">
        <f t="shared" si="13"/>
        <v>0</v>
      </c>
      <c r="AU29" s="25">
        <f t="shared" si="13"/>
        <v>0</v>
      </c>
      <c r="AV29" s="25">
        <f t="shared" si="13"/>
        <v>0</v>
      </c>
      <c r="AW29" s="25">
        <f t="shared" si="13"/>
        <v>0</v>
      </c>
      <c r="AX29" s="25">
        <f t="shared" si="13"/>
        <v>0</v>
      </c>
      <c r="AY29" s="25">
        <f t="shared" si="13"/>
        <v>0</v>
      </c>
      <c r="AZ29" s="25">
        <f t="shared" si="13"/>
        <v>0</v>
      </c>
      <c r="BA29" s="25">
        <f t="shared" si="13"/>
        <v>0</v>
      </c>
      <c r="BB29" s="25">
        <f t="shared" si="13"/>
        <v>0</v>
      </c>
      <c r="BC29" s="25">
        <f t="shared" si="13"/>
        <v>0</v>
      </c>
      <c r="BD29" s="25">
        <f t="shared" si="13"/>
        <v>0</v>
      </c>
    </row>
    <row r="30" spans="1:56" ht="11.25" customHeight="1"/>
    <row r="31" spans="1:56" s="4" customFormat="1" ht="23.25" customHeight="1">
      <c r="A31" s="61" t="s">
        <v>59</v>
      </c>
    </row>
    <row r="32" spans="1:56" ht="6" customHeight="1"/>
    <row r="33" spans="1:7" s="4" customFormat="1" ht="23.25" customHeight="1">
      <c r="A33" s="61" t="s">
        <v>54</v>
      </c>
    </row>
    <row r="34" spans="1:7" ht="9" customHeight="1"/>
    <row r="35" spans="1:7" ht="23.25" customHeight="1">
      <c r="A35" s="56" t="s">
        <v>39</v>
      </c>
      <c r="F35" s="99" t="s">
        <v>40</v>
      </c>
      <c r="G35" s="99"/>
    </row>
    <row r="36" spans="1:7" ht="6.75" customHeight="1">
      <c r="A36" s="1"/>
    </row>
    <row r="37" spans="1:7" ht="0.75" customHeight="1">
      <c r="A37" s="1"/>
    </row>
    <row r="38" spans="1:7" ht="23.25" customHeight="1">
      <c r="A38" s="3" t="s">
        <v>38</v>
      </c>
    </row>
  </sheetData>
  <mergeCells count="62"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S9: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A25:C25"/>
    <mergeCell ref="A28:C28"/>
    <mergeCell ref="A29:C29"/>
    <mergeCell ref="F35:G35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</mergeCells>
  <printOptions horizontalCentered="1"/>
  <pageMargins left="0" right="0" top="0.35433070866141736" bottom="0" header="0.31496062992125984" footer="0.31496062992125984"/>
  <pageSetup paperSize="9"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2026-02-05T12:14:14Z</cp:lastPrinted>
  <dcterms:created xsi:type="dcterms:W3CDTF">2014-01-09T10:11:16Z</dcterms:created>
  <dcterms:modified xsi:type="dcterms:W3CDTF">2026-03-03T08:51:24Z</dcterms:modified>
</cp:coreProperties>
</file>