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/>
</workbook>
</file>

<file path=xl/calcChain.xml><?xml version="1.0" encoding="utf-8"?>
<calcChain xmlns="http://schemas.openxmlformats.org/spreadsheetml/2006/main">
  <c r="AR26" i="147"/>
  <c r="AS26"/>
  <c r="AT26"/>
  <c r="AU26"/>
  <c r="AV26"/>
  <c r="AW26"/>
  <c r="AX26"/>
  <c r="AY26"/>
  <c r="AZ26"/>
  <c r="BA26"/>
  <c r="BB26"/>
  <c r="BC26"/>
  <c r="BD26"/>
  <c r="AQ26"/>
  <c r="AE26"/>
  <c r="AF26"/>
  <c r="AG26"/>
  <c r="AH26"/>
  <c r="AI26"/>
  <c r="AJ26"/>
  <c r="AK26"/>
  <c r="AL26"/>
  <c r="AM26"/>
  <c r="AN26"/>
  <c r="AO26"/>
  <c r="AP26"/>
  <c r="AD26"/>
  <c r="AQ25" l="1"/>
  <c r="AD25"/>
  <c r="O26"/>
  <c r="P26"/>
  <c r="Q26"/>
  <c r="R26"/>
  <c r="S26"/>
  <c r="T26"/>
  <c r="U26"/>
  <c r="V26"/>
  <c r="W26"/>
  <c r="X26"/>
  <c r="Y26"/>
  <c r="Z26"/>
  <c r="AA26"/>
  <c r="N26"/>
  <c r="AA25"/>
  <c r="N25"/>
  <c r="L26"/>
  <c r="J26"/>
  <c r="BD25" l="1"/>
  <c r="F26" l="1"/>
  <c r="D26"/>
  <c r="AB18" l="1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AA18"/>
  <c r="N18"/>
  <c r="L18"/>
  <c r="J18"/>
  <c r="F18"/>
  <c r="D18"/>
  <c r="N17"/>
  <c r="N21"/>
  <c r="N22"/>
  <c r="N23"/>
  <c r="N24"/>
  <c r="N20"/>
  <c r="AQ17"/>
  <c r="AD17"/>
  <c r="BD17" s="1"/>
  <c r="AA17"/>
  <c r="AD23" l="1"/>
  <c r="AQ23"/>
  <c r="AD24"/>
  <c r="AQ24"/>
  <c r="AA23"/>
  <c r="AA24"/>
  <c r="BD23" l="1"/>
  <c r="BD24"/>
  <c r="AC26" l="1"/>
  <c r="AB26"/>
  <c r="AQ22"/>
  <c r="AD22"/>
  <c r="AA22"/>
  <c r="BD22" l="1"/>
  <c r="AQ21"/>
  <c r="AD21"/>
  <c r="AA21"/>
  <c r="BD21" l="1"/>
  <c r="AA20" l="1"/>
  <c r="BC30"/>
  <c r="BB30"/>
  <c r="BA30"/>
  <c r="AY30"/>
  <c r="AX30"/>
  <c r="AW30"/>
  <c r="AV30"/>
  <c r="AU30"/>
  <c r="AT30"/>
  <c r="AS30"/>
  <c r="AR30"/>
  <c r="AP30"/>
  <c r="AO30"/>
  <c r="AN30"/>
  <c r="AM30"/>
  <c r="AL30"/>
  <c r="AK30"/>
  <c r="AJ30"/>
  <c r="AI30"/>
  <c r="AH30"/>
  <c r="AG30"/>
  <c r="AF30"/>
  <c r="AE30"/>
  <c r="AC30"/>
  <c r="AB30"/>
  <c r="Z30"/>
  <c r="Y30"/>
  <c r="X30"/>
  <c r="W30"/>
  <c r="V30"/>
  <c r="U30"/>
  <c r="T30"/>
  <c r="S30"/>
  <c r="R30"/>
  <c r="Q30"/>
  <c r="P30"/>
  <c r="O30"/>
  <c r="N30"/>
  <c r="L30"/>
  <c r="J30"/>
  <c r="F30"/>
  <c r="D30"/>
  <c r="AA30" l="1"/>
  <c r="AZ30"/>
  <c r="AD20"/>
  <c r="AQ20"/>
  <c r="AQ30" l="1"/>
  <c r="BD20"/>
  <c r="AD30"/>
  <c r="BD30" l="1"/>
</calcChain>
</file>

<file path=xl/sharedStrings.xml><?xml version="1.0" encoding="utf-8"?>
<sst xmlns="http://schemas.openxmlformats.org/spreadsheetml/2006/main" count="110" uniqueCount="68">
  <si>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</si>
  <si>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</si>
  <si>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</si>
  <si>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</si>
  <si>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</si>
  <si>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</si>
  <si>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</si>
  <si>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</si>
  <si>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</si>
  <si>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</si>
  <si>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</si>
  <si>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</si>
  <si>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</si>
  <si>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</si>
  <si>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</si>
  <si>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</si>
  <si>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</si>
  <si>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</si>
  <si>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</si>
  <si>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</si>
  <si>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</si>
  <si>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</si>
  <si>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</si>
  <si>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</si>
  <si>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</si>
  <si>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</si>
  <si>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</si>
  <si>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</si>
  <si>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</si>
  <si>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</si>
  <si>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</si>
  <si>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</si>
  <si>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</si>
  <si>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</si>
  <si>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</si>
  <si>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</si>
  <si>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</si>
  <si>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</si>
  <si>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</si>
  <si>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</si>
  <si>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</si>
  <si>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</si>
  <si>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</si>
  <si>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</si>
  <si>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</si>
  <si>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ПАО "Совкомбанк"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</si>
  <si>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</si>
  <si>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</si>
  <si>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</si>
  <si>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</si>
  <si>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</si>
  <si>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4.</t>
  </si>
  <si>
    <t>5.</t>
  </si>
  <si>
    <t>№ 9800600003425000039-18-25 от 11.08.2025</t>
  </si>
  <si>
    <t>Начальник отдела бюджета                                                                             /Отченаш Л.Ф./</t>
  </si>
  <si>
    <t xml:space="preserve"> № 9800600003425000067-31-25 от 06.10.2025</t>
  </si>
  <si>
    <t>АО "ТБАНК"</t>
  </si>
  <si>
    <t>Глава Беломорского муниципального округа                                                              /Филиппова И.В. /</t>
  </si>
  <si>
    <t>Объем муниципального долга на 01.01.2026</t>
  </si>
  <si>
    <t>Министерство финансов Республики Карелия</t>
  </si>
  <si>
    <t>№ 1-1/26 от 16.03.2026</t>
  </si>
  <si>
    <t>Объем муниципального долга  на 01.05.2026</t>
  </si>
  <si>
    <t>Объем задолженности по процентам на 01.05.2026</t>
  </si>
  <si>
    <t>6.</t>
  </si>
  <si>
    <t>№ 9800600003426000015-05-26 от 03.04.2026</t>
  </si>
  <si>
    <t>№ 9800600003425000099-47-25 от 18.11.2025</t>
  </si>
  <si>
    <t>№ 9800600003425000098-48-25 от 18.11.2025</t>
  </si>
  <si>
    <t>по состоянию на 01 июня 2026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</si>
</sst>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4" fontId="8" fillId="0" borderId="2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9"/>
  <sheetViews>
    <sheetView tabSelected="1" view="pageBreakPreview" zoomScale="60" workbookViewId="0">
      <selection activeCell="B7" sqref="B7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5.1406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3" style="3" hidden="1" customWidth="1"/>
    <col min="56" max="56" width="13.42578125" style="3" customWidth="1"/>
    <col min="57" max="16384" width="9.140625" style="3"/>
  </cols>
  <sheetData>
    <row r="1" spans="1:56" ht="6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26" t="s">
        <v>47</v>
      </c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</row>
    <row r="5" spans="1:56" ht="23.25" customHeight="1">
      <c r="A5" s="5"/>
      <c r="B5" s="41" t="s">
        <v>46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42" t="s">
        <v>67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48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123" t="s">
        <v>17</v>
      </c>
      <c r="B9" s="127" t="s">
        <v>26</v>
      </c>
      <c r="C9" s="123" t="s">
        <v>18</v>
      </c>
      <c r="D9" s="123" t="s">
        <v>27</v>
      </c>
      <c r="E9" s="105" t="s">
        <v>28</v>
      </c>
      <c r="F9" s="105" t="s">
        <v>29</v>
      </c>
      <c r="G9" s="123" t="s">
        <v>41</v>
      </c>
      <c r="H9" s="123" t="s">
        <v>30</v>
      </c>
      <c r="I9" s="123" t="s">
        <v>31</v>
      </c>
      <c r="J9" s="112" t="s">
        <v>58</v>
      </c>
      <c r="K9" s="112" t="s">
        <v>32</v>
      </c>
      <c r="L9" s="123" t="s">
        <v>42</v>
      </c>
      <c r="M9" s="112" t="s">
        <v>33</v>
      </c>
      <c r="N9" s="112" t="s">
        <v>34</v>
      </c>
      <c r="O9" s="122" t="s">
        <v>0</v>
      </c>
      <c r="P9" s="112" t="s">
        <v>1</v>
      </c>
      <c r="Q9" s="112" t="s">
        <v>2</v>
      </c>
      <c r="R9" s="112" t="s">
        <v>3</v>
      </c>
      <c r="S9" s="112" t="s">
        <v>4</v>
      </c>
      <c r="T9" s="122" t="s">
        <v>5</v>
      </c>
      <c r="U9" s="123" t="s">
        <v>6</v>
      </c>
      <c r="V9" s="123" t="s">
        <v>7</v>
      </c>
      <c r="W9" s="123" t="s">
        <v>8</v>
      </c>
      <c r="X9" s="123" t="s">
        <v>9</v>
      </c>
      <c r="Y9" s="112" t="s">
        <v>10</v>
      </c>
      <c r="Z9" s="124" t="s">
        <v>11</v>
      </c>
      <c r="AA9" s="125" t="s">
        <v>61</v>
      </c>
      <c r="AB9" s="125"/>
      <c r="AC9" s="111" t="s">
        <v>44</v>
      </c>
      <c r="AD9" s="112" t="s">
        <v>35</v>
      </c>
      <c r="AE9" s="108" t="s">
        <v>0</v>
      </c>
      <c r="AF9" s="108" t="s">
        <v>1</v>
      </c>
      <c r="AG9" s="108" t="s">
        <v>2</v>
      </c>
      <c r="AH9" s="108" t="s">
        <v>3</v>
      </c>
      <c r="AI9" s="108" t="s">
        <v>4</v>
      </c>
      <c r="AJ9" s="108" t="s">
        <v>5</v>
      </c>
      <c r="AK9" s="108" t="s">
        <v>6</v>
      </c>
      <c r="AL9" s="108" t="s">
        <v>7</v>
      </c>
      <c r="AM9" s="108" t="s">
        <v>8</v>
      </c>
      <c r="AN9" s="108" t="s">
        <v>9</v>
      </c>
      <c r="AO9" s="108" t="s">
        <v>10</v>
      </c>
      <c r="AP9" s="108" t="s">
        <v>11</v>
      </c>
      <c r="AQ9" s="112" t="s">
        <v>36</v>
      </c>
      <c r="AR9" s="119" t="s">
        <v>0</v>
      </c>
      <c r="AS9" s="108" t="s">
        <v>1</v>
      </c>
      <c r="AT9" s="108" t="s">
        <v>2</v>
      </c>
      <c r="AU9" s="108" t="s">
        <v>3</v>
      </c>
      <c r="AV9" s="108" t="s">
        <v>4</v>
      </c>
      <c r="AW9" s="119" t="s">
        <v>5</v>
      </c>
      <c r="AX9" s="108" t="s">
        <v>6</v>
      </c>
      <c r="AY9" s="108" t="s">
        <v>7</v>
      </c>
      <c r="AZ9" s="105" t="s">
        <v>8</v>
      </c>
      <c r="BA9" s="105" t="s">
        <v>9</v>
      </c>
      <c r="BB9" s="108" t="s">
        <v>10</v>
      </c>
      <c r="BC9" s="108" t="s">
        <v>11</v>
      </c>
      <c r="BD9" s="112" t="s">
        <v>62</v>
      </c>
    </row>
    <row r="10" spans="1:56" s="1" customFormat="1" ht="33" customHeight="1">
      <c r="A10" s="123"/>
      <c r="B10" s="127"/>
      <c r="C10" s="123"/>
      <c r="D10" s="123"/>
      <c r="E10" s="106"/>
      <c r="F10" s="106"/>
      <c r="G10" s="123"/>
      <c r="H10" s="123"/>
      <c r="I10" s="123"/>
      <c r="J10" s="112"/>
      <c r="K10" s="112"/>
      <c r="L10" s="123"/>
      <c r="M10" s="112"/>
      <c r="N10" s="112"/>
      <c r="O10" s="122"/>
      <c r="P10" s="112"/>
      <c r="Q10" s="112"/>
      <c r="R10" s="112"/>
      <c r="S10" s="112"/>
      <c r="T10" s="122"/>
      <c r="U10" s="123"/>
      <c r="V10" s="123"/>
      <c r="W10" s="123"/>
      <c r="X10" s="123"/>
      <c r="Y10" s="112"/>
      <c r="Z10" s="124"/>
      <c r="AA10" s="125"/>
      <c r="AB10" s="125"/>
      <c r="AC10" s="111"/>
      <c r="AD10" s="112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12"/>
      <c r="AR10" s="120"/>
      <c r="AS10" s="109"/>
      <c r="AT10" s="109"/>
      <c r="AU10" s="109"/>
      <c r="AV10" s="109"/>
      <c r="AW10" s="120"/>
      <c r="AX10" s="109"/>
      <c r="AY10" s="109"/>
      <c r="AZ10" s="106"/>
      <c r="BA10" s="106"/>
      <c r="BB10" s="109"/>
      <c r="BC10" s="109"/>
      <c r="BD10" s="112"/>
    </row>
    <row r="11" spans="1:56" s="1" customFormat="1" ht="87.75" customHeight="1">
      <c r="A11" s="123"/>
      <c r="B11" s="127"/>
      <c r="C11" s="123"/>
      <c r="D11" s="123"/>
      <c r="E11" s="107"/>
      <c r="F11" s="107"/>
      <c r="G11" s="123"/>
      <c r="H11" s="123"/>
      <c r="I11" s="123"/>
      <c r="J11" s="112"/>
      <c r="K11" s="112"/>
      <c r="L11" s="123"/>
      <c r="M11" s="112"/>
      <c r="N11" s="112"/>
      <c r="O11" s="122"/>
      <c r="P11" s="112"/>
      <c r="Q11" s="112"/>
      <c r="R11" s="112"/>
      <c r="S11" s="112"/>
      <c r="T11" s="122"/>
      <c r="U11" s="123"/>
      <c r="V11" s="123"/>
      <c r="W11" s="123"/>
      <c r="X11" s="123"/>
      <c r="Y11" s="112"/>
      <c r="Z11" s="124"/>
      <c r="AA11" s="54" t="s">
        <v>19</v>
      </c>
      <c r="AB11" s="70" t="s">
        <v>20</v>
      </c>
      <c r="AC11" s="111"/>
      <c r="AD11" s="112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2"/>
      <c r="AR11" s="121"/>
      <c r="AS11" s="110"/>
      <c r="AT11" s="110"/>
      <c r="AU11" s="110"/>
      <c r="AV11" s="110"/>
      <c r="AW11" s="121"/>
      <c r="AX11" s="110"/>
      <c r="AY11" s="110"/>
      <c r="AZ11" s="107"/>
      <c r="BA11" s="107"/>
      <c r="BB11" s="110"/>
      <c r="BC11" s="110"/>
      <c r="BD11" s="112"/>
    </row>
    <row r="12" spans="1:56" s="1" customFormat="1" ht="19.5" customHeight="1">
      <c r="A12" s="43">
        <v>1</v>
      </c>
      <c r="B12" s="43">
        <v>2</v>
      </c>
      <c r="C12" s="43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4">
        <v>13</v>
      </c>
      <c r="N12" s="71">
        <v>14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44">
        <v>15</v>
      </c>
      <c r="AB12" s="45">
        <v>16</v>
      </c>
      <c r="AC12" s="43">
        <v>17</v>
      </c>
      <c r="AD12" s="46">
        <v>18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19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>
        <v>0</v>
      </c>
    </row>
    <row r="13" spans="1:56" ht="21" customHeight="1">
      <c r="A13" s="72" t="s">
        <v>21</v>
      </c>
      <c r="B13" s="73"/>
      <c r="C13" s="73"/>
      <c r="D13" s="73"/>
      <c r="E13" s="73"/>
      <c r="F13" s="73"/>
      <c r="G13" s="73"/>
      <c r="H13" s="10"/>
      <c r="I13" s="73"/>
      <c r="J13" s="73"/>
      <c r="K13" s="73"/>
      <c r="L13" s="73"/>
      <c r="M13" s="73"/>
      <c r="N13" s="11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12"/>
      <c r="AB13" s="73"/>
      <c r="AC13" s="73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4"/>
    </row>
    <row r="14" spans="1:56" ht="5.25" hidden="1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17.25" customHeight="1">
      <c r="A15" s="113" t="s">
        <v>13</v>
      </c>
      <c r="B15" s="114"/>
      <c r="C15" s="115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73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72" t="s">
        <v>22</v>
      </c>
      <c r="B16" s="73"/>
      <c r="C16" s="73"/>
      <c r="D16" s="73"/>
      <c r="E16" s="73"/>
      <c r="F16" s="73"/>
      <c r="G16" s="73"/>
      <c r="H16" s="10"/>
      <c r="I16" s="73"/>
      <c r="J16" s="73"/>
      <c r="K16" s="73"/>
      <c r="L16" s="73"/>
      <c r="M16" s="73"/>
      <c r="N16" s="11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B16" s="73"/>
      <c r="AC16" s="73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4"/>
    </row>
    <row r="17" spans="1:56" ht="67.5" customHeight="1">
      <c r="A17" s="15" t="s">
        <v>15</v>
      </c>
      <c r="B17" s="76" t="s">
        <v>60</v>
      </c>
      <c r="C17" s="75" t="s">
        <v>59</v>
      </c>
      <c r="D17" s="16">
        <v>54500000</v>
      </c>
      <c r="E17" s="16" t="s">
        <v>37</v>
      </c>
      <c r="F17" s="16">
        <v>54500000</v>
      </c>
      <c r="G17" s="17">
        <v>46356</v>
      </c>
      <c r="H17" s="51" t="s">
        <v>12</v>
      </c>
      <c r="I17" s="77">
        <v>3</v>
      </c>
      <c r="J17" s="16">
        <v>0</v>
      </c>
      <c r="K17" s="19">
        <v>46098</v>
      </c>
      <c r="L17" s="87">
        <v>54500000</v>
      </c>
      <c r="M17" s="19"/>
      <c r="N17" s="16">
        <f>SUM(O17:Z17)</f>
        <v>0</v>
      </c>
      <c r="O17" s="18"/>
      <c r="P17" s="18"/>
      <c r="Q17" s="18"/>
      <c r="R17" s="18"/>
      <c r="S17" s="20"/>
      <c r="T17" s="18"/>
      <c r="U17" s="18"/>
      <c r="V17" s="18"/>
      <c r="W17" s="18"/>
      <c r="X17" s="18"/>
      <c r="Y17" s="20"/>
      <c r="Z17" s="18"/>
      <c r="AA17" s="18">
        <f t="shared" ref="AA17" si="0">J17+L17-N17</f>
        <v>54500000</v>
      </c>
      <c r="AB17" s="87">
        <v>0</v>
      </c>
      <c r="AC17" s="87">
        <v>0</v>
      </c>
      <c r="AD17" s="16">
        <f t="shared" ref="AD17" si="1">SUM(AE17:AP17)</f>
        <v>0</v>
      </c>
      <c r="AE17" s="63">
        <v>0</v>
      </c>
      <c r="AF17" s="16">
        <v>0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ref="AQ17" si="2">SUM(AR17:BC17)</f>
        <v>0</v>
      </c>
      <c r="AR17" s="63">
        <v>0</v>
      </c>
      <c r="AS17" s="16">
        <v>0</v>
      </c>
      <c r="AT17" s="63"/>
      <c r="AU17" s="16"/>
      <c r="AV17" s="16"/>
      <c r="AW17" s="16"/>
      <c r="AX17" s="16"/>
      <c r="AY17" s="16"/>
      <c r="AZ17" s="16"/>
      <c r="BA17" s="16"/>
      <c r="BB17" s="16"/>
      <c r="BC17" s="16"/>
      <c r="BD17" s="87">
        <f t="shared" ref="BD17" si="3">(AC17+AD17-AQ17)</f>
        <v>0</v>
      </c>
    </row>
    <row r="18" spans="1:56" ht="17.25" customHeight="1">
      <c r="A18" s="116" t="s">
        <v>13</v>
      </c>
      <c r="B18" s="117"/>
      <c r="C18" s="118"/>
      <c r="D18" s="21">
        <f>SUM(D17)</f>
        <v>54500000</v>
      </c>
      <c r="E18" s="21"/>
      <c r="F18" s="21">
        <f>SUM(F17)</f>
        <v>54500000</v>
      </c>
      <c r="G18" s="22"/>
      <c r="H18" s="49"/>
      <c r="I18" s="23"/>
      <c r="J18" s="21">
        <f>SUM(J17)</f>
        <v>0</v>
      </c>
      <c r="K18" s="80"/>
      <c r="L18" s="21">
        <f>SUM(L17)</f>
        <v>54500000</v>
      </c>
      <c r="M18" s="25"/>
      <c r="N18" s="21">
        <f>SUM(N17)</f>
        <v>0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1">
        <f>SUM(AA17)</f>
        <v>54500000</v>
      </c>
      <c r="AB18" s="21">
        <f t="shared" ref="AB18:BD18" si="4">SUM(AB17)</f>
        <v>0</v>
      </c>
      <c r="AC18" s="21">
        <f t="shared" si="4"/>
        <v>0</v>
      </c>
      <c r="AD18" s="21">
        <f t="shared" si="4"/>
        <v>0</v>
      </c>
      <c r="AE18" s="21">
        <f t="shared" si="4"/>
        <v>0</v>
      </c>
      <c r="AF18" s="21">
        <f t="shared" si="4"/>
        <v>0</v>
      </c>
      <c r="AG18" s="21">
        <f t="shared" si="4"/>
        <v>0</v>
      </c>
      <c r="AH18" s="21">
        <f t="shared" si="4"/>
        <v>0</v>
      </c>
      <c r="AI18" s="21">
        <f t="shared" si="4"/>
        <v>0</v>
      </c>
      <c r="AJ18" s="21">
        <f t="shared" si="4"/>
        <v>0</v>
      </c>
      <c r="AK18" s="21">
        <f t="shared" si="4"/>
        <v>0</v>
      </c>
      <c r="AL18" s="21">
        <f t="shared" si="4"/>
        <v>0</v>
      </c>
      <c r="AM18" s="21">
        <f t="shared" si="4"/>
        <v>0</v>
      </c>
      <c r="AN18" s="21">
        <f t="shared" si="4"/>
        <v>0</v>
      </c>
      <c r="AO18" s="21">
        <f t="shared" si="4"/>
        <v>0</v>
      </c>
      <c r="AP18" s="21">
        <f t="shared" si="4"/>
        <v>0</v>
      </c>
      <c r="AQ18" s="21">
        <f t="shared" si="4"/>
        <v>0</v>
      </c>
      <c r="AR18" s="21">
        <f t="shared" si="4"/>
        <v>0</v>
      </c>
      <c r="AS18" s="21">
        <f t="shared" si="4"/>
        <v>0</v>
      </c>
      <c r="AT18" s="21">
        <f t="shared" si="4"/>
        <v>0</v>
      </c>
      <c r="AU18" s="21">
        <f t="shared" si="4"/>
        <v>0</v>
      </c>
      <c r="AV18" s="21">
        <f t="shared" si="4"/>
        <v>0</v>
      </c>
      <c r="AW18" s="21">
        <f t="shared" si="4"/>
        <v>0</v>
      </c>
      <c r="AX18" s="21">
        <f t="shared" si="4"/>
        <v>0</v>
      </c>
      <c r="AY18" s="21">
        <f t="shared" si="4"/>
        <v>0</v>
      </c>
      <c r="AZ18" s="21">
        <f t="shared" si="4"/>
        <v>0</v>
      </c>
      <c r="BA18" s="21">
        <f t="shared" si="4"/>
        <v>0</v>
      </c>
      <c r="BB18" s="21">
        <f t="shared" si="4"/>
        <v>0</v>
      </c>
      <c r="BC18" s="21">
        <f t="shared" si="4"/>
        <v>0</v>
      </c>
      <c r="BD18" s="21">
        <f t="shared" si="4"/>
        <v>0</v>
      </c>
    </row>
    <row r="19" spans="1:56" ht="23.25" customHeight="1">
      <c r="A19" s="26" t="s">
        <v>14</v>
      </c>
      <c r="B19" s="5"/>
      <c r="C19" s="5"/>
      <c r="D19" s="27"/>
      <c r="E19" s="27"/>
      <c r="F19" s="27"/>
      <c r="G19" s="28"/>
      <c r="H19" s="50"/>
      <c r="I19" s="29"/>
      <c r="J19" s="85"/>
      <c r="K19" s="31"/>
      <c r="L19" s="85"/>
      <c r="M19" s="31"/>
      <c r="N19" s="32"/>
      <c r="O19" s="30"/>
      <c r="P19" s="30"/>
      <c r="Q19" s="30"/>
      <c r="R19" s="30"/>
      <c r="S19" s="30"/>
      <c r="T19" s="30"/>
      <c r="U19" s="30"/>
      <c r="V19" s="30"/>
      <c r="W19" s="32"/>
      <c r="X19" s="30"/>
      <c r="Y19" s="33"/>
      <c r="Z19" s="30"/>
      <c r="AA19" s="34"/>
      <c r="AB19" s="85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1"/>
      <c r="AS19" s="91"/>
      <c r="AT19" s="92"/>
      <c r="AU19" s="91"/>
      <c r="AV19" s="91"/>
      <c r="AW19" s="91"/>
      <c r="AX19" s="91"/>
      <c r="AY19" s="91"/>
      <c r="AZ19" s="91"/>
      <c r="BA19" s="91"/>
      <c r="BB19" s="91"/>
      <c r="BC19" s="91"/>
      <c r="BD19" s="91"/>
    </row>
    <row r="20" spans="1:56" s="5" customFormat="1" ht="54" customHeight="1">
      <c r="A20" s="61" t="s">
        <v>15</v>
      </c>
      <c r="B20" s="53" t="s">
        <v>50</v>
      </c>
      <c r="C20" s="35" t="s">
        <v>49</v>
      </c>
      <c r="D20" s="16">
        <v>30000000</v>
      </c>
      <c r="E20" s="16" t="s">
        <v>37</v>
      </c>
      <c r="F20" s="16">
        <v>30000000</v>
      </c>
      <c r="G20" s="19">
        <v>46263</v>
      </c>
      <c r="H20" s="51" t="s">
        <v>12</v>
      </c>
      <c r="I20" s="55">
        <v>21.750328</v>
      </c>
      <c r="J20" s="16">
        <v>30000000</v>
      </c>
      <c r="K20" s="19"/>
      <c r="L20" s="87"/>
      <c r="M20" s="79"/>
      <c r="N20" s="18">
        <f>SUM(O20:Z20)</f>
        <v>0</v>
      </c>
      <c r="O20" s="18"/>
      <c r="P20" s="18"/>
      <c r="Q20" s="18"/>
      <c r="R20" s="18"/>
      <c r="S20" s="20"/>
      <c r="T20" s="18"/>
      <c r="U20" s="18"/>
      <c r="V20" s="18"/>
      <c r="W20" s="18"/>
      <c r="X20" s="18"/>
      <c r="Y20" s="20"/>
      <c r="Z20" s="18"/>
      <c r="AA20" s="18">
        <f t="shared" ref="AA20" si="5">J20+L20-N20</f>
        <v>30000000</v>
      </c>
      <c r="AB20" s="87">
        <v>0</v>
      </c>
      <c r="AC20" s="87">
        <v>0</v>
      </c>
      <c r="AD20" s="16">
        <f t="shared" ref="AD20" si="6">SUM(AE20:AP20)</f>
        <v>2699424.27</v>
      </c>
      <c r="AE20" s="63">
        <v>554186.43999999994</v>
      </c>
      <c r="AF20" s="16">
        <v>500555.49</v>
      </c>
      <c r="AG20" s="16">
        <v>554186.43999999994</v>
      </c>
      <c r="AH20" s="16">
        <v>536309.46</v>
      </c>
      <c r="AI20" s="16">
        <v>554186.43999999994</v>
      </c>
      <c r="AJ20" s="16"/>
      <c r="AK20" s="16"/>
      <c r="AL20" s="16"/>
      <c r="AM20" s="16"/>
      <c r="AN20" s="16"/>
      <c r="AO20" s="16"/>
      <c r="AP20" s="16"/>
      <c r="AQ20" s="16">
        <f t="shared" ref="AQ20" si="7">SUM(AR20:BC20)</f>
        <v>2699424.27</v>
      </c>
      <c r="AR20" s="16">
        <v>554186.43999999994</v>
      </c>
      <c r="AS20" s="16">
        <v>500555.49</v>
      </c>
      <c r="AT20" s="16">
        <v>554186.43999999994</v>
      </c>
      <c r="AU20" s="16">
        <v>536309.46</v>
      </c>
      <c r="AV20" s="16">
        <v>554186.43999999994</v>
      </c>
      <c r="AW20" s="16"/>
      <c r="AX20" s="16"/>
      <c r="AY20" s="16"/>
      <c r="AZ20" s="16"/>
      <c r="BA20" s="16"/>
      <c r="BB20" s="16"/>
      <c r="BC20" s="16"/>
      <c r="BD20" s="87">
        <f t="shared" ref="BD20" si="8">(AC20+AD20-AQ20)</f>
        <v>0</v>
      </c>
    </row>
    <row r="21" spans="1:56" s="5" customFormat="1" ht="74.25" customHeight="1">
      <c r="A21" s="62" t="s">
        <v>16</v>
      </c>
      <c r="B21" s="53" t="s">
        <v>53</v>
      </c>
      <c r="C21" s="35" t="s">
        <v>25</v>
      </c>
      <c r="D21" s="63">
        <v>50000000</v>
      </c>
      <c r="E21" s="16" t="s">
        <v>37</v>
      </c>
      <c r="F21" s="63">
        <v>7000000</v>
      </c>
      <c r="G21" s="64">
        <v>46252</v>
      </c>
      <c r="H21" s="51" t="s">
        <v>12</v>
      </c>
      <c r="I21" s="65">
        <v>21.975000000000001</v>
      </c>
      <c r="J21" s="63">
        <v>50000000</v>
      </c>
      <c r="K21" s="67"/>
      <c r="L21" s="86"/>
      <c r="M21" s="67">
        <v>46099</v>
      </c>
      <c r="N21" s="18">
        <f t="shared" ref="N21:N25" si="9">SUM(O21:Z21)</f>
        <v>43000000</v>
      </c>
      <c r="O21" s="66"/>
      <c r="P21" s="66"/>
      <c r="Q21" s="66">
        <v>43000000</v>
      </c>
      <c r="R21" s="66"/>
      <c r="S21" s="68"/>
      <c r="T21" s="66"/>
      <c r="U21" s="66"/>
      <c r="V21" s="66"/>
      <c r="W21" s="66"/>
      <c r="X21" s="66"/>
      <c r="Y21" s="68"/>
      <c r="Z21" s="66"/>
      <c r="AA21" s="66">
        <f t="shared" ref="AA21:AA25" si="10">J21+L21-N21</f>
        <v>7000000</v>
      </c>
      <c r="AB21" s="86">
        <v>0</v>
      </c>
      <c r="AC21" s="86">
        <v>0</v>
      </c>
      <c r="AD21" s="16">
        <f t="shared" ref="AD21:AD22" si="11">SUM(AE21:AP21)</f>
        <v>3432314.39</v>
      </c>
      <c r="AE21" s="63">
        <v>933184.93</v>
      </c>
      <c r="AF21" s="63">
        <v>933184.93</v>
      </c>
      <c r="AG21" s="63">
        <v>842876.71</v>
      </c>
      <c r="AH21" s="63">
        <v>596636.31000000006</v>
      </c>
      <c r="AI21" s="63">
        <v>126431.51</v>
      </c>
      <c r="AJ21" s="63"/>
      <c r="AK21" s="63"/>
      <c r="AL21" s="63"/>
      <c r="AM21" s="63"/>
      <c r="AN21" s="63"/>
      <c r="AO21" s="63"/>
      <c r="AP21" s="63"/>
      <c r="AQ21" s="16">
        <f t="shared" ref="AQ21:AQ22" si="12">SUM(AR21:BC21)</f>
        <v>3432314.39</v>
      </c>
      <c r="AR21" s="63">
        <v>933184.93</v>
      </c>
      <c r="AS21" s="63">
        <v>933184.93</v>
      </c>
      <c r="AT21" s="63">
        <v>842876.71</v>
      </c>
      <c r="AU21" s="63">
        <v>596636.31000000006</v>
      </c>
      <c r="AV21" s="63">
        <v>126431.51</v>
      </c>
      <c r="AW21" s="16"/>
      <c r="AX21" s="16"/>
      <c r="AY21" s="63"/>
      <c r="AZ21" s="63"/>
      <c r="BA21" s="63"/>
      <c r="BB21" s="63"/>
      <c r="BC21" s="63"/>
      <c r="BD21" s="87">
        <f t="shared" ref="BD21:BD22" si="13">(AC21+AD21-AQ21)</f>
        <v>0</v>
      </c>
    </row>
    <row r="22" spans="1:56" s="5" customFormat="1" ht="61.5" customHeight="1">
      <c r="A22" s="62" t="s">
        <v>48</v>
      </c>
      <c r="B22" s="53" t="s">
        <v>55</v>
      </c>
      <c r="C22" s="35" t="s">
        <v>45</v>
      </c>
      <c r="D22" s="63">
        <v>46600000</v>
      </c>
      <c r="E22" s="16" t="s">
        <v>37</v>
      </c>
      <c r="F22" s="63">
        <v>46600000</v>
      </c>
      <c r="G22" s="64">
        <v>46666</v>
      </c>
      <c r="H22" s="51" t="s">
        <v>12</v>
      </c>
      <c r="I22" s="65">
        <v>20.397500000000001</v>
      </c>
      <c r="J22" s="86">
        <v>46600000</v>
      </c>
      <c r="K22" s="67"/>
      <c r="L22" s="86"/>
      <c r="M22" s="67"/>
      <c r="N22" s="18">
        <f t="shared" si="9"/>
        <v>0</v>
      </c>
      <c r="O22" s="66"/>
      <c r="P22" s="66"/>
      <c r="Q22" s="66"/>
      <c r="R22" s="66"/>
      <c r="S22" s="68"/>
      <c r="T22" s="66"/>
      <c r="U22" s="66"/>
      <c r="V22" s="66"/>
      <c r="W22" s="66"/>
      <c r="X22" s="66"/>
      <c r="Y22" s="68"/>
      <c r="Z22" s="66"/>
      <c r="AA22" s="66">
        <f t="shared" si="10"/>
        <v>46600000</v>
      </c>
      <c r="AB22" s="86">
        <v>0</v>
      </c>
      <c r="AC22" s="86">
        <v>0</v>
      </c>
      <c r="AD22" s="16">
        <f t="shared" si="11"/>
        <v>3932302.6900000004</v>
      </c>
      <c r="AE22" s="63">
        <v>807293.93</v>
      </c>
      <c r="AF22" s="63">
        <v>807293.93</v>
      </c>
      <c r="AG22" s="63">
        <v>729168.71</v>
      </c>
      <c r="AH22" s="63">
        <v>807293.93</v>
      </c>
      <c r="AI22" s="63">
        <v>781252.19</v>
      </c>
      <c r="AJ22" s="63"/>
      <c r="AK22" s="63"/>
      <c r="AL22" s="63"/>
      <c r="AM22" s="63"/>
      <c r="AN22" s="63"/>
      <c r="AO22" s="63"/>
      <c r="AP22" s="63"/>
      <c r="AQ22" s="16">
        <f t="shared" si="12"/>
        <v>3932302.6900000004</v>
      </c>
      <c r="AR22" s="63">
        <v>807293.93</v>
      </c>
      <c r="AS22" s="63">
        <v>807293.93</v>
      </c>
      <c r="AT22" s="63">
        <v>729168.71</v>
      </c>
      <c r="AU22" s="63">
        <v>807293.93</v>
      </c>
      <c r="AV22" s="63">
        <v>781252.19</v>
      </c>
      <c r="AW22" s="16"/>
      <c r="AX22" s="16"/>
      <c r="AY22" s="16"/>
      <c r="AZ22" s="63"/>
      <c r="BA22" s="63"/>
      <c r="BB22" s="63"/>
      <c r="BC22" s="63"/>
      <c r="BD22" s="87">
        <f t="shared" si="13"/>
        <v>0</v>
      </c>
    </row>
    <row r="23" spans="1:56" s="5" customFormat="1" ht="59.25" customHeight="1">
      <c r="A23" s="62" t="s">
        <v>51</v>
      </c>
      <c r="B23" s="53" t="s">
        <v>66</v>
      </c>
      <c r="C23" s="69" t="s">
        <v>56</v>
      </c>
      <c r="D23" s="63">
        <v>45000000</v>
      </c>
      <c r="E23" s="16" t="s">
        <v>37</v>
      </c>
      <c r="F23" s="63">
        <v>45000000</v>
      </c>
      <c r="G23" s="64">
        <v>46710</v>
      </c>
      <c r="H23" s="51" t="s">
        <v>12</v>
      </c>
      <c r="I23" s="65">
        <v>20.065000000000001</v>
      </c>
      <c r="J23" s="86">
        <v>45000000</v>
      </c>
      <c r="K23" s="67"/>
      <c r="L23" s="86"/>
      <c r="M23" s="67"/>
      <c r="N23" s="18">
        <f t="shared" si="9"/>
        <v>0</v>
      </c>
      <c r="O23" s="66"/>
      <c r="P23" s="66"/>
      <c r="Q23" s="66"/>
      <c r="R23" s="66"/>
      <c r="S23" s="68"/>
      <c r="T23" s="66"/>
      <c r="U23" s="66"/>
      <c r="V23" s="66"/>
      <c r="W23" s="66"/>
      <c r="X23" s="66"/>
      <c r="Y23" s="68"/>
      <c r="Z23" s="66"/>
      <c r="AA23" s="66">
        <f t="shared" si="10"/>
        <v>45000000</v>
      </c>
      <c r="AB23" s="86">
        <v>0</v>
      </c>
      <c r="AC23" s="86">
        <v>0</v>
      </c>
      <c r="AD23" s="16">
        <f t="shared" ref="AD23:AD24" si="14">SUM(AE23:AP23)</f>
        <v>3735388.3600000003</v>
      </c>
      <c r="AE23" s="63">
        <v>766867.81</v>
      </c>
      <c r="AF23" s="63">
        <v>766867.81</v>
      </c>
      <c r="AG23" s="63">
        <v>692654.79</v>
      </c>
      <c r="AH23" s="63">
        <v>766867.81</v>
      </c>
      <c r="AI23" s="63">
        <v>742130.14</v>
      </c>
      <c r="AJ23" s="63"/>
      <c r="AK23" s="63"/>
      <c r="AL23" s="63"/>
      <c r="AM23" s="63"/>
      <c r="AN23" s="63"/>
      <c r="AO23" s="63"/>
      <c r="AP23" s="63"/>
      <c r="AQ23" s="16">
        <f t="shared" ref="AQ23:AQ24" si="15">SUM(AR23:BC23)</f>
        <v>3735388.3600000003</v>
      </c>
      <c r="AR23" s="63">
        <v>766867.81</v>
      </c>
      <c r="AS23" s="63">
        <v>766867.81</v>
      </c>
      <c r="AT23" s="63">
        <v>692654.79</v>
      </c>
      <c r="AU23" s="63">
        <v>766867.81</v>
      </c>
      <c r="AV23" s="63">
        <v>742130.14</v>
      </c>
      <c r="AW23" s="16"/>
      <c r="AX23" s="16"/>
      <c r="AY23" s="16"/>
      <c r="AZ23" s="63"/>
      <c r="BA23" s="63"/>
      <c r="BB23" s="63"/>
      <c r="BC23" s="63"/>
      <c r="BD23" s="87">
        <f t="shared" ref="BD23:BD24" si="16">(AC23+AD23-AQ23)</f>
        <v>0</v>
      </c>
    </row>
    <row r="24" spans="1:56" s="5" customFormat="1" ht="64.5" customHeight="1">
      <c r="A24" s="62" t="s">
        <v>52</v>
      </c>
      <c r="B24" s="53" t="s">
        <v>65</v>
      </c>
      <c r="C24" s="69" t="s">
        <v>49</v>
      </c>
      <c r="D24" s="63">
        <v>36500000</v>
      </c>
      <c r="E24" s="16" t="s">
        <v>37</v>
      </c>
      <c r="F24" s="63">
        <v>36500000</v>
      </c>
      <c r="G24" s="64">
        <v>46717</v>
      </c>
      <c r="H24" s="51" t="s">
        <v>12</v>
      </c>
      <c r="I24" s="65">
        <v>20.065000000000001</v>
      </c>
      <c r="J24" s="86">
        <v>36500000</v>
      </c>
      <c r="K24" s="67"/>
      <c r="L24" s="86"/>
      <c r="M24" s="67"/>
      <c r="N24" s="18">
        <f t="shared" si="9"/>
        <v>0</v>
      </c>
      <c r="O24" s="66"/>
      <c r="P24" s="66"/>
      <c r="Q24" s="66"/>
      <c r="R24" s="66"/>
      <c r="S24" s="68"/>
      <c r="T24" s="66"/>
      <c r="U24" s="66"/>
      <c r="V24" s="66"/>
      <c r="W24" s="66"/>
      <c r="X24" s="66"/>
      <c r="Y24" s="68"/>
      <c r="Z24" s="66"/>
      <c r="AA24" s="66">
        <f t="shared" si="10"/>
        <v>36500000</v>
      </c>
      <c r="AB24" s="86">
        <v>0</v>
      </c>
      <c r="AC24" s="86">
        <v>0</v>
      </c>
      <c r="AD24" s="16">
        <f t="shared" si="14"/>
        <v>3029815</v>
      </c>
      <c r="AE24" s="63">
        <v>622015</v>
      </c>
      <c r="AF24" s="63">
        <v>622015</v>
      </c>
      <c r="AG24" s="63">
        <v>561820</v>
      </c>
      <c r="AH24" s="63">
        <v>622015</v>
      </c>
      <c r="AI24" s="63">
        <v>601950</v>
      </c>
      <c r="AJ24" s="63"/>
      <c r="AK24" s="63"/>
      <c r="AL24" s="63"/>
      <c r="AM24" s="63"/>
      <c r="AN24" s="63"/>
      <c r="AO24" s="63"/>
      <c r="AP24" s="63"/>
      <c r="AQ24" s="16">
        <f t="shared" si="15"/>
        <v>3029815</v>
      </c>
      <c r="AR24" s="63">
        <v>622015</v>
      </c>
      <c r="AS24" s="63">
        <v>622015</v>
      </c>
      <c r="AT24" s="63">
        <v>561820</v>
      </c>
      <c r="AU24" s="63">
        <v>622015</v>
      </c>
      <c r="AV24" s="63">
        <v>601950</v>
      </c>
      <c r="AW24" s="16"/>
      <c r="AX24" s="16"/>
      <c r="AY24" s="16"/>
      <c r="AZ24" s="63"/>
      <c r="BA24" s="63"/>
      <c r="BB24" s="63"/>
      <c r="BC24" s="63"/>
      <c r="BD24" s="87">
        <f t="shared" si="16"/>
        <v>0</v>
      </c>
    </row>
    <row r="25" spans="1:56" s="5" customFormat="1" ht="64.5" customHeight="1">
      <c r="A25" s="62" t="s">
        <v>63</v>
      </c>
      <c r="B25" s="53" t="s">
        <v>64</v>
      </c>
      <c r="C25" s="35" t="s">
        <v>25</v>
      </c>
      <c r="D25" s="63">
        <v>30000000</v>
      </c>
      <c r="E25" s="16" t="s">
        <v>37</v>
      </c>
      <c r="F25" s="63">
        <v>30000000</v>
      </c>
      <c r="G25" s="64">
        <v>46853</v>
      </c>
      <c r="H25" s="51" t="s">
        <v>12</v>
      </c>
      <c r="I25" s="97">
        <v>18</v>
      </c>
      <c r="J25" s="86">
        <v>0</v>
      </c>
      <c r="K25" s="67">
        <v>46115</v>
      </c>
      <c r="L25" s="86">
        <v>30000000</v>
      </c>
      <c r="M25" s="67"/>
      <c r="N25" s="18">
        <f t="shared" si="9"/>
        <v>0</v>
      </c>
      <c r="O25" s="66"/>
      <c r="P25" s="66"/>
      <c r="Q25" s="66"/>
      <c r="R25" s="66"/>
      <c r="S25" s="68"/>
      <c r="T25" s="66"/>
      <c r="U25" s="66"/>
      <c r="V25" s="66"/>
      <c r="W25" s="66"/>
      <c r="X25" s="66"/>
      <c r="Y25" s="68"/>
      <c r="Z25" s="66"/>
      <c r="AA25" s="66">
        <f t="shared" si="10"/>
        <v>30000000</v>
      </c>
      <c r="AB25" s="86">
        <v>0</v>
      </c>
      <c r="AC25" s="86">
        <v>0</v>
      </c>
      <c r="AD25" s="16">
        <f t="shared" ref="AD25" si="17">SUM(AE25:AP25)</f>
        <v>317671.23</v>
      </c>
      <c r="AE25" s="63">
        <v>0</v>
      </c>
      <c r="AF25" s="63">
        <v>0</v>
      </c>
      <c r="AG25" s="63">
        <v>0</v>
      </c>
      <c r="AH25" s="63">
        <v>0</v>
      </c>
      <c r="AI25" s="63">
        <v>317671.23</v>
      </c>
      <c r="AJ25" s="63"/>
      <c r="AK25" s="63"/>
      <c r="AL25" s="63"/>
      <c r="AM25" s="63"/>
      <c r="AN25" s="63"/>
      <c r="AO25" s="63"/>
      <c r="AP25" s="63"/>
      <c r="AQ25" s="16">
        <f t="shared" ref="AQ25" si="18">SUM(AR25:BC25)</f>
        <v>317671.23</v>
      </c>
      <c r="AR25" s="63">
        <v>0</v>
      </c>
      <c r="AS25" s="63">
        <v>0</v>
      </c>
      <c r="AT25" s="63">
        <v>0</v>
      </c>
      <c r="AU25" s="63">
        <v>0</v>
      </c>
      <c r="AV25" s="63">
        <v>317671.23</v>
      </c>
      <c r="AW25" s="16"/>
      <c r="AX25" s="16"/>
      <c r="AY25" s="16"/>
      <c r="AZ25" s="63"/>
      <c r="BA25" s="63"/>
      <c r="BB25" s="63"/>
      <c r="BC25" s="63"/>
      <c r="BD25" s="87">
        <f t="shared" ref="BD25" si="19">(AC25+AD25-AQ25)</f>
        <v>0</v>
      </c>
    </row>
    <row r="26" spans="1:56" ht="23.25" customHeight="1">
      <c r="A26" s="98" t="s">
        <v>13</v>
      </c>
      <c r="B26" s="99"/>
      <c r="C26" s="100"/>
      <c r="D26" s="56">
        <f>SUM(D20:D25)</f>
        <v>238100000</v>
      </c>
      <c r="E26" s="56"/>
      <c r="F26" s="56">
        <f>SUM(F20:F25)</f>
        <v>195100000</v>
      </c>
      <c r="G26" s="57"/>
      <c r="H26" s="58"/>
      <c r="I26" s="59"/>
      <c r="J26" s="56">
        <f>SUM(J20:J25)</f>
        <v>208100000</v>
      </c>
      <c r="K26" s="81"/>
      <c r="L26" s="56">
        <f>SUM(L20:L25)</f>
        <v>30000000</v>
      </c>
      <c r="M26" s="60"/>
      <c r="N26" s="56">
        <f>SUM(N20:N25)</f>
        <v>43000000</v>
      </c>
      <c r="O26" s="56">
        <f t="shared" ref="O26:AA26" si="20">SUM(O20:O25)</f>
        <v>0</v>
      </c>
      <c r="P26" s="56">
        <f t="shared" si="20"/>
        <v>0</v>
      </c>
      <c r="Q26" s="56">
        <f t="shared" si="20"/>
        <v>43000000</v>
      </c>
      <c r="R26" s="56">
        <f t="shared" si="20"/>
        <v>0</v>
      </c>
      <c r="S26" s="56">
        <f t="shared" si="20"/>
        <v>0</v>
      </c>
      <c r="T26" s="56">
        <f t="shared" si="20"/>
        <v>0</v>
      </c>
      <c r="U26" s="56">
        <f t="shared" si="20"/>
        <v>0</v>
      </c>
      <c r="V26" s="56">
        <f t="shared" si="20"/>
        <v>0</v>
      </c>
      <c r="W26" s="56">
        <f t="shared" si="20"/>
        <v>0</v>
      </c>
      <c r="X26" s="56">
        <f t="shared" si="20"/>
        <v>0</v>
      </c>
      <c r="Y26" s="56">
        <f t="shared" si="20"/>
        <v>0</v>
      </c>
      <c r="Z26" s="56">
        <f t="shared" si="20"/>
        <v>0</v>
      </c>
      <c r="AA26" s="56">
        <f t="shared" si="20"/>
        <v>195100000</v>
      </c>
      <c r="AB26" s="56">
        <f>SUM(AB20:AB22)</f>
        <v>0</v>
      </c>
      <c r="AC26" s="56">
        <f>SUM(AC20:AC22)</f>
        <v>0</v>
      </c>
      <c r="AD26" s="56">
        <f>SUM(AD20:AD25)</f>
        <v>17146915.940000001</v>
      </c>
      <c r="AE26" s="56">
        <f t="shared" ref="AE26:AP26" si="21">SUM(AE20:AE25)</f>
        <v>3683548.1100000003</v>
      </c>
      <c r="AF26" s="56">
        <f t="shared" si="21"/>
        <v>3629917.16</v>
      </c>
      <c r="AG26" s="56">
        <f t="shared" si="21"/>
        <v>3380706.65</v>
      </c>
      <c r="AH26" s="56">
        <f t="shared" si="21"/>
        <v>3329122.5100000002</v>
      </c>
      <c r="AI26" s="56">
        <f t="shared" si="21"/>
        <v>3123621.51</v>
      </c>
      <c r="AJ26" s="56">
        <f t="shared" si="21"/>
        <v>0</v>
      </c>
      <c r="AK26" s="56">
        <f t="shared" si="21"/>
        <v>0</v>
      </c>
      <c r="AL26" s="56">
        <f t="shared" si="21"/>
        <v>0</v>
      </c>
      <c r="AM26" s="56">
        <f t="shared" si="21"/>
        <v>0</v>
      </c>
      <c r="AN26" s="56">
        <f t="shared" si="21"/>
        <v>0</v>
      </c>
      <c r="AO26" s="56">
        <f t="shared" si="21"/>
        <v>0</v>
      </c>
      <c r="AP26" s="56">
        <f t="shared" si="21"/>
        <v>0</v>
      </c>
      <c r="AQ26" s="56">
        <f>SUM(AQ20:AQ25)</f>
        <v>17146915.940000001</v>
      </c>
      <c r="AR26" s="56">
        <f t="shared" ref="AR26:BD26" si="22">SUM(AR20:AR25)</f>
        <v>3683548.1100000003</v>
      </c>
      <c r="AS26" s="56">
        <f t="shared" si="22"/>
        <v>3629917.16</v>
      </c>
      <c r="AT26" s="56">
        <f t="shared" si="22"/>
        <v>3380706.65</v>
      </c>
      <c r="AU26" s="56">
        <f t="shared" si="22"/>
        <v>3329122.5100000002</v>
      </c>
      <c r="AV26" s="56">
        <f t="shared" si="22"/>
        <v>3123621.51</v>
      </c>
      <c r="AW26" s="56">
        <f t="shared" si="22"/>
        <v>0</v>
      </c>
      <c r="AX26" s="56">
        <f t="shared" si="22"/>
        <v>0</v>
      </c>
      <c r="AY26" s="56">
        <f t="shared" si="22"/>
        <v>0</v>
      </c>
      <c r="AZ26" s="56">
        <f t="shared" si="22"/>
        <v>0</v>
      </c>
      <c r="BA26" s="56">
        <f t="shared" si="22"/>
        <v>0</v>
      </c>
      <c r="BB26" s="56">
        <f t="shared" si="22"/>
        <v>0</v>
      </c>
      <c r="BC26" s="56">
        <f t="shared" si="22"/>
        <v>0</v>
      </c>
      <c r="BD26" s="56">
        <f t="shared" si="22"/>
        <v>0</v>
      </c>
    </row>
    <row r="27" spans="1:56" ht="15.75" customHeight="1">
      <c r="A27" s="72" t="s">
        <v>23</v>
      </c>
      <c r="B27" s="73"/>
      <c r="C27" s="73"/>
      <c r="D27" s="73"/>
      <c r="E27" s="73"/>
      <c r="F27" s="73"/>
      <c r="G27" s="73"/>
      <c r="H27" s="73"/>
      <c r="I27" s="73"/>
      <c r="J27" s="88"/>
      <c r="K27" s="73"/>
      <c r="L27" s="36"/>
      <c r="M27" s="73"/>
      <c r="N27" s="37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8"/>
      <c r="AB27" s="88"/>
      <c r="AC27" s="93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95"/>
    </row>
    <row r="28" spans="1:56" ht="8.25" customHeight="1">
      <c r="A28" s="12"/>
      <c r="B28" s="12"/>
      <c r="C28" s="12"/>
      <c r="D28" s="12"/>
      <c r="E28" s="12"/>
      <c r="F28" s="12"/>
      <c r="G28" s="12"/>
      <c r="H28" s="12"/>
      <c r="I28" s="12"/>
      <c r="J28" s="89"/>
      <c r="K28" s="12"/>
      <c r="L28" s="38"/>
      <c r="M28" s="12"/>
      <c r="N28" s="39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24"/>
      <c r="AB28" s="89"/>
      <c r="AC28" s="89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</row>
    <row r="29" spans="1:56" ht="12" customHeight="1">
      <c r="A29" s="101" t="s">
        <v>13</v>
      </c>
      <c r="B29" s="102"/>
      <c r="C29" s="103"/>
      <c r="D29" s="21"/>
      <c r="E29" s="21"/>
      <c r="F29" s="21"/>
      <c r="G29" s="22"/>
      <c r="H29" s="22"/>
      <c r="I29" s="23"/>
      <c r="J29" s="21"/>
      <c r="K29" s="25"/>
      <c r="L29" s="24"/>
      <c r="M29" s="25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34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</row>
    <row r="30" spans="1:56" s="40" customFormat="1" ht="23.25" customHeight="1">
      <c r="A30" s="101" t="s">
        <v>24</v>
      </c>
      <c r="B30" s="102"/>
      <c r="C30" s="103"/>
      <c r="D30" s="21">
        <f>D18+D26</f>
        <v>292600000</v>
      </c>
      <c r="E30" s="21"/>
      <c r="F30" s="21">
        <f>F18+F26</f>
        <v>249600000</v>
      </c>
      <c r="G30" s="82"/>
      <c r="H30" s="83"/>
      <c r="I30" s="84"/>
      <c r="J30" s="21">
        <f>J18+J26</f>
        <v>208100000</v>
      </c>
      <c r="K30" s="80"/>
      <c r="L30" s="21">
        <f>L26+L18</f>
        <v>84500000</v>
      </c>
      <c r="M30" s="80"/>
      <c r="N30" s="21">
        <f t="shared" ref="N30:BD30" si="23">N18+N26</f>
        <v>43000000</v>
      </c>
      <c r="O30" s="24">
        <f t="shared" si="23"/>
        <v>0</v>
      </c>
      <c r="P30" s="24">
        <f t="shared" si="23"/>
        <v>0</v>
      </c>
      <c r="Q30" s="24">
        <f t="shared" si="23"/>
        <v>43000000</v>
      </c>
      <c r="R30" s="24">
        <f t="shared" si="23"/>
        <v>0</v>
      </c>
      <c r="S30" s="24">
        <f t="shared" si="23"/>
        <v>0</v>
      </c>
      <c r="T30" s="24">
        <f t="shared" si="23"/>
        <v>0</v>
      </c>
      <c r="U30" s="24">
        <f t="shared" si="23"/>
        <v>0</v>
      </c>
      <c r="V30" s="24">
        <f t="shared" si="23"/>
        <v>0</v>
      </c>
      <c r="W30" s="24">
        <f t="shared" si="23"/>
        <v>0</v>
      </c>
      <c r="X30" s="24">
        <f t="shared" si="23"/>
        <v>0</v>
      </c>
      <c r="Y30" s="24">
        <f t="shared" si="23"/>
        <v>0</v>
      </c>
      <c r="Z30" s="24">
        <f t="shared" si="23"/>
        <v>0</v>
      </c>
      <c r="AA30" s="78">
        <f t="shared" si="23"/>
        <v>249600000</v>
      </c>
      <c r="AB30" s="21">
        <f t="shared" si="23"/>
        <v>0</v>
      </c>
      <c r="AC30" s="21">
        <f t="shared" si="23"/>
        <v>0</v>
      </c>
      <c r="AD30" s="21">
        <f t="shared" si="23"/>
        <v>17146915.940000001</v>
      </c>
      <c r="AE30" s="21">
        <f t="shared" si="23"/>
        <v>3683548.1100000003</v>
      </c>
      <c r="AF30" s="21">
        <f t="shared" si="23"/>
        <v>3629917.16</v>
      </c>
      <c r="AG30" s="21">
        <f t="shared" si="23"/>
        <v>3380706.65</v>
      </c>
      <c r="AH30" s="21">
        <f t="shared" si="23"/>
        <v>3329122.5100000002</v>
      </c>
      <c r="AI30" s="21">
        <f t="shared" si="23"/>
        <v>3123621.51</v>
      </c>
      <c r="AJ30" s="21">
        <f t="shared" si="23"/>
        <v>0</v>
      </c>
      <c r="AK30" s="21">
        <f t="shared" si="23"/>
        <v>0</v>
      </c>
      <c r="AL30" s="21">
        <f t="shared" si="23"/>
        <v>0</v>
      </c>
      <c r="AM30" s="21">
        <f t="shared" si="23"/>
        <v>0</v>
      </c>
      <c r="AN30" s="21">
        <f t="shared" si="23"/>
        <v>0</v>
      </c>
      <c r="AO30" s="21">
        <f t="shared" si="23"/>
        <v>0</v>
      </c>
      <c r="AP30" s="21">
        <f t="shared" si="23"/>
        <v>0</v>
      </c>
      <c r="AQ30" s="21">
        <f t="shared" si="23"/>
        <v>17146915.940000001</v>
      </c>
      <c r="AR30" s="21">
        <f t="shared" si="23"/>
        <v>3683548.1100000003</v>
      </c>
      <c r="AS30" s="21">
        <f t="shared" si="23"/>
        <v>3629917.16</v>
      </c>
      <c r="AT30" s="21">
        <f t="shared" si="23"/>
        <v>3380706.65</v>
      </c>
      <c r="AU30" s="21">
        <f t="shared" si="23"/>
        <v>3329122.5100000002</v>
      </c>
      <c r="AV30" s="21">
        <f t="shared" si="23"/>
        <v>3123621.51</v>
      </c>
      <c r="AW30" s="21">
        <f t="shared" si="23"/>
        <v>0</v>
      </c>
      <c r="AX30" s="21">
        <f t="shared" si="23"/>
        <v>0</v>
      </c>
      <c r="AY30" s="21">
        <f t="shared" si="23"/>
        <v>0</v>
      </c>
      <c r="AZ30" s="21">
        <f t="shared" si="23"/>
        <v>0</v>
      </c>
      <c r="BA30" s="21">
        <f t="shared" si="23"/>
        <v>0</v>
      </c>
      <c r="BB30" s="21">
        <f t="shared" si="23"/>
        <v>0</v>
      </c>
      <c r="BC30" s="21">
        <f t="shared" si="23"/>
        <v>0</v>
      </c>
      <c r="BD30" s="21">
        <f t="shared" si="23"/>
        <v>0</v>
      </c>
    </row>
    <row r="31" spans="1:56" ht="11.25" customHeight="1"/>
    <row r="32" spans="1:56" s="4" customFormat="1" ht="23.25" customHeight="1">
      <c r="A32" s="52" t="s">
        <v>57</v>
      </c>
    </row>
    <row r="33" spans="1:7" ht="6" customHeight="1"/>
    <row r="34" spans="1:7" s="4" customFormat="1" ht="23.25" customHeight="1">
      <c r="A34" s="52" t="s">
        <v>54</v>
      </c>
    </row>
    <row r="35" spans="1:7" ht="9" customHeight="1"/>
    <row r="36" spans="1:7" ht="23.25" customHeight="1">
      <c r="A36" s="47" t="s">
        <v>39</v>
      </c>
      <c r="F36" s="104" t="s">
        <v>40</v>
      </c>
      <c r="G36" s="104"/>
    </row>
    <row r="37" spans="1:7" ht="6.75" customHeight="1">
      <c r="A37" s="1"/>
    </row>
    <row r="38" spans="1:7" ht="0.75" customHeight="1">
      <c r="A38" s="1"/>
    </row>
    <row r="39" spans="1:7" ht="23.25" customHeight="1">
      <c r="A39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26:C26"/>
    <mergeCell ref="A29:C29"/>
    <mergeCell ref="A30:C30"/>
    <mergeCell ref="F36:G36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" right="0" top="0.35433070866141736" bottom="0" header="0.31496062992125984" footer="0.31496062992125984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2026-06-02T10:01:16Z</cp:lastPrinted>
  <dcterms:created xsi:type="dcterms:W3CDTF">2014-01-09T10:11:16Z</dcterms:created>
  <dcterms:modified xsi:type="dcterms:W3CDTF">2026-06-02T11:04:41Z</dcterms:modified>
</cp:coreProperties>
</file>